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jimpuckett/Downloads/"/>
    </mc:Choice>
  </mc:AlternateContent>
  <xr:revisionPtr revIDLastSave="0" documentId="8_{84F96B88-A28A-A14A-8408-DEFDF7ACD201}" xr6:coauthVersionLast="36" xr6:coauthVersionMax="36" xr10:uidLastSave="{00000000-0000-0000-0000-000000000000}"/>
  <bookViews>
    <workbookView xWindow="0" yWindow="460" windowWidth="24700" windowHeight="15100" xr2:uid="{00000000-000D-0000-FFFF-FFFF00000000}"/>
  </bookViews>
  <sheets>
    <sheet name="Oct 2020" sheetId="2" r:id="rId1"/>
    <sheet name="Sheet1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2" l="1"/>
  <c r="K3" i="2"/>
  <c r="I3" i="2"/>
  <c r="H3" i="2"/>
  <c r="N14" i="2"/>
  <c r="M14" i="2"/>
  <c r="L14" i="2"/>
  <c r="K14" i="2"/>
  <c r="J14" i="2"/>
  <c r="I14" i="2"/>
  <c r="H14" i="2"/>
  <c r="G14" i="2"/>
  <c r="F14" i="2"/>
  <c r="E14" i="2"/>
  <c r="D14" i="2"/>
  <c r="J2" i="2" l="1"/>
  <c r="K2" i="2" l="1"/>
  <c r="I2" i="2"/>
  <c r="H2" i="2"/>
  <c r="D7" i="2"/>
  <c r="E7" i="2"/>
  <c r="F7" i="2"/>
  <c r="G7" i="2"/>
  <c r="H7" i="2"/>
  <c r="I7" i="2"/>
  <c r="J7" i="2"/>
  <c r="K7" i="2"/>
  <c r="K13" i="2" s="1"/>
  <c r="L7" i="2"/>
  <c r="M7" i="2"/>
  <c r="N7" i="2"/>
  <c r="E10" i="2"/>
  <c r="G10" i="2"/>
  <c r="J10" i="2"/>
  <c r="M10" i="2"/>
  <c r="D15" i="2"/>
  <c r="E15" i="2"/>
  <c r="F15" i="2"/>
  <c r="F12" i="2" s="1"/>
  <c r="G15" i="2"/>
  <c r="H15" i="2"/>
  <c r="H12" i="2" s="1"/>
  <c r="I15" i="2"/>
  <c r="I12" i="2" s="1"/>
  <c r="I13" i="2" s="1"/>
  <c r="J15" i="2"/>
  <c r="K15" i="2"/>
  <c r="K12" i="2" s="1"/>
  <c r="L15" i="2"/>
  <c r="M15" i="2"/>
  <c r="N15" i="2"/>
  <c r="N12" i="2" s="1"/>
  <c r="D16" i="2"/>
  <c r="D12" i="2" s="1"/>
  <c r="D13" i="2" s="1"/>
  <c r="E16" i="2"/>
  <c r="F16" i="2"/>
  <c r="G16" i="2"/>
  <c r="H16" i="2"/>
  <c r="I16" i="2"/>
  <c r="J16" i="2"/>
  <c r="K16" i="2"/>
  <c r="L16" i="2"/>
  <c r="L12" i="2" s="1"/>
  <c r="L13" i="2" s="1"/>
  <c r="M16" i="2"/>
  <c r="N16" i="2"/>
  <c r="D17" i="2"/>
  <c r="E17" i="2"/>
  <c r="F17" i="2"/>
  <c r="G17" i="2"/>
  <c r="H17" i="2"/>
  <c r="I17" i="2"/>
  <c r="J17" i="2"/>
  <c r="J12" i="2" s="1"/>
  <c r="J13" i="2" s="1"/>
  <c r="K17" i="2"/>
  <c r="L17" i="2"/>
  <c r="M17" i="2"/>
  <c r="N17" i="2"/>
  <c r="D18" i="2"/>
  <c r="E18" i="2"/>
  <c r="F18" i="2"/>
  <c r="G18" i="2"/>
  <c r="H18" i="2"/>
  <c r="I18" i="2"/>
  <c r="J18" i="2"/>
  <c r="K18" i="2"/>
  <c r="L18" i="2"/>
  <c r="M18" i="2"/>
  <c r="N18" i="2"/>
  <c r="D19" i="2"/>
  <c r="E19" i="2"/>
  <c r="E12" i="2" s="1"/>
  <c r="F19" i="2"/>
  <c r="G19" i="2"/>
  <c r="H19" i="2"/>
  <c r="I19" i="2"/>
  <c r="J19" i="2"/>
  <c r="K19" i="2"/>
  <c r="L19" i="2"/>
  <c r="M19" i="2"/>
  <c r="M12" i="2" s="1"/>
  <c r="N19" i="2"/>
  <c r="D20" i="2"/>
  <c r="E20" i="2"/>
  <c r="F20" i="2"/>
  <c r="G20" i="2"/>
  <c r="H20" i="2"/>
  <c r="I20" i="2"/>
  <c r="J20" i="2"/>
  <c r="K20" i="2"/>
  <c r="L20" i="2"/>
  <c r="M20" i="2"/>
  <c r="N20" i="2"/>
  <c r="D21" i="2"/>
  <c r="E21" i="2"/>
  <c r="F21" i="2"/>
  <c r="G21" i="2"/>
  <c r="G12" i="2" s="1"/>
  <c r="G13" i="2" s="1"/>
  <c r="H21" i="2"/>
  <c r="I21" i="2"/>
  <c r="J21" i="2"/>
  <c r="K21" i="2"/>
  <c r="L21" i="2"/>
  <c r="M21" i="2"/>
  <c r="N21" i="2"/>
  <c r="D22" i="2"/>
  <c r="E22" i="2"/>
  <c r="F22" i="2"/>
  <c r="G22" i="2"/>
  <c r="H22" i="2"/>
  <c r="I22" i="2"/>
  <c r="J22" i="2"/>
  <c r="K22" i="2"/>
  <c r="L22" i="2"/>
  <c r="M22" i="2"/>
  <c r="N22" i="2"/>
  <c r="D23" i="2"/>
  <c r="E23" i="2"/>
  <c r="F23" i="2"/>
  <c r="G23" i="2"/>
  <c r="H23" i="2"/>
  <c r="I23" i="2"/>
  <c r="J23" i="2"/>
  <c r="K23" i="2"/>
  <c r="L23" i="2"/>
  <c r="M23" i="2"/>
  <c r="N23" i="2"/>
  <c r="D24" i="2"/>
  <c r="E24" i="2"/>
  <c r="F24" i="2"/>
  <c r="G24" i="2"/>
  <c r="H24" i="2"/>
  <c r="I24" i="2"/>
  <c r="J24" i="2"/>
  <c r="K24" i="2"/>
  <c r="L24" i="2"/>
  <c r="M24" i="2"/>
  <c r="N24" i="2"/>
  <c r="D25" i="2"/>
  <c r="D8" i="2" s="1"/>
  <c r="E25" i="2"/>
  <c r="E8" i="2" s="1"/>
  <c r="E9" i="2" s="1"/>
  <c r="E11" i="2" s="1"/>
  <c r="F25" i="2"/>
  <c r="F8" i="2" s="1"/>
  <c r="G25" i="2"/>
  <c r="G8" i="2" s="1"/>
  <c r="G9" i="2" s="1"/>
  <c r="G11" i="2" s="1"/>
  <c r="H25" i="2"/>
  <c r="H8" i="2" s="1"/>
  <c r="H9" i="2" s="1"/>
  <c r="I25" i="2"/>
  <c r="I8" i="2" s="1"/>
  <c r="J25" i="2"/>
  <c r="J8" i="2" s="1"/>
  <c r="J9" i="2" s="1"/>
  <c r="J11" i="2" s="1"/>
  <c r="K25" i="2"/>
  <c r="K8" i="2" s="1"/>
  <c r="L25" i="2"/>
  <c r="L8" i="2" s="1"/>
  <c r="M25" i="2"/>
  <c r="M8" i="2" s="1"/>
  <c r="M9" i="2" s="1"/>
  <c r="M11" i="2" s="1"/>
  <c r="N25" i="2"/>
  <c r="N8" i="2" s="1"/>
  <c r="D26" i="2"/>
  <c r="E26" i="2"/>
  <c r="F26" i="2"/>
  <c r="G26" i="2"/>
  <c r="H26" i="2"/>
  <c r="I26" i="2"/>
  <c r="J26" i="2"/>
  <c r="K26" i="2"/>
  <c r="L26" i="2"/>
  <c r="M26" i="2"/>
  <c r="N26" i="2"/>
  <c r="D27" i="2"/>
  <c r="E27" i="2"/>
  <c r="F27" i="2"/>
  <c r="G27" i="2"/>
  <c r="H27" i="2"/>
  <c r="I27" i="2"/>
  <c r="J27" i="2"/>
  <c r="K27" i="2"/>
  <c r="L27" i="2"/>
  <c r="M27" i="2"/>
  <c r="N27" i="2"/>
  <c r="D28" i="2"/>
  <c r="E28" i="2"/>
  <c r="F28" i="2"/>
  <c r="G28" i="2"/>
  <c r="H28" i="2"/>
  <c r="I28" i="2"/>
  <c r="J28" i="2"/>
  <c r="K28" i="2"/>
  <c r="L28" i="2"/>
  <c r="M28" i="2"/>
  <c r="N28" i="2"/>
  <c r="D29" i="2"/>
  <c r="E29" i="2"/>
  <c r="F29" i="2"/>
  <c r="G29" i="2"/>
  <c r="H29" i="2"/>
  <c r="I29" i="2"/>
  <c r="J29" i="2"/>
  <c r="K29" i="2"/>
  <c r="L29" i="2"/>
  <c r="M29" i="2"/>
  <c r="N29" i="2"/>
  <c r="D30" i="2"/>
  <c r="E30" i="2"/>
  <c r="F30" i="2"/>
  <c r="G30" i="2"/>
  <c r="H30" i="2"/>
  <c r="I30" i="2"/>
  <c r="J30" i="2"/>
  <c r="K30" i="2"/>
  <c r="L30" i="2"/>
  <c r="M30" i="2"/>
  <c r="N30" i="2"/>
  <c r="D31" i="2"/>
  <c r="E31" i="2"/>
  <c r="F31" i="2"/>
  <c r="G31" i="2"/>
  <c r="H31" i="2"/>
  <c r="I31" i="2"/>
  <c r="J31" i="2"/>
  <c r="K31" i="2"/>
  <c r="L31" i="2"/>
  <c r="M31" i="2"/>
  <c r="N31" i="2"/>
  <c r="D32" i="2"/>
  <c r="E32" i="2"/>
  <c r="F32" i="2"/>
  <c r="G32" i="2"/>
  <c r="H32" i="2"/>
  <c r="I32" i="2"/>
  <c r="J32" i="2"/>
  <c r="K32" i="2"/>
  <c r="L32" i="2"/>
  <c r="M32" i="2"/>
  <c r="N32" i="2"/>
  <c r="D33" i="2"/>
  <c r="E33" i="2"/>
  <c r="F33" i="2"/>
  <c r="G33" i="2"/>
  <c r="H33" i="2"/>
  <c r="I33" i="2"/>
  <c r="J33" i="2"/>
  <c r="K33" i="2"/>
  <c r="L33" i="2"/>
  <c r="M33" i="2"/>
  <c r="N33" i="2"/>
  <c r="D34" i="2"/>
  <c r="E34" i="2"/>
  <c r="F34" i="2"/>
  <c r="G34" i="2"/>
  <c r="H34" i="2"/>
  <c r="I34" i="2"/>
  <c r="J34" i="2"/>
  <c r="K34" i="2"/>
  <c r="L34" i="2"/>
  <c r="M34" i="2"/>
  <c r="N34" i="2"/>
  <c r="D35" i="2"/>
  <c r="E35" i="2"/>
  <c r="F35" i="2"/>
  <c r="G35" i="2"/>
  <c r="H35" i="2"/>
  <c r="I35" i="2"/>
  <c r="J35" i="2"/>
  <c r="K35" i="2"/>
  <c r="L35" i="2"/>
  <c r="M35" i="2"/>
  <c r="N35" i="2"/>
  <c r="D36" i="2"/>
  <c r="E36" i="2"/>
  <c r="F36" i="2"/>
  <c r="G36" i="2"/>
  <c r="H36" i="2"/>
  <c r="I36" i="2"/>
  <c r="J36" i="2"/>
  <c r="K36" i="2"/>
  <c r="L36" i="2"/>
  <c r="M36" i="2"/>
  <c r="N36" i="2"/>
  <c r="D37" i="2"/>
  <c r="E37" i="2"/>
  <c r="F37" i="2"/>
  <c r="G37" i="2"/>
  <c r="H37" i="2"/>
  <c r="I37" i="2"/>
  <c r="J37" i="2"/>
  <c r="K37" i="2"/>
  <c r="L37" i="2"/>
  <c r="M37" i="2"/>
  <c r="N37" i="2"/>
  <c r="D38" i="2"/>
  <c r="E38" i="2"/>
  <c r="F38" i="2"/>
  <c r="G38" i="2"/>
  <c r="H38" i="2"/>
  <c r="I38" i="2"/>
  <c r="J38" i="2"/>
  <c r="K38" i="2"/>
  <c r="L38" i="2"/>
  <c r="M38" i="2"/>
  <c r="N38" i="2"/>
  <c r="D39" i="2"/>
  <c r="E39" i="2"/>
  <c r="F39" i="2"/>
  <c r="G39" i="2"/>
  <c r="H39" i="2"/>
  <c r="I39" i="2"/>
  <c r="J39" i="2"/>
  <c r="K39" i="2"/>
  <c r="L39" i="2"/>
  <c r="M39" i="2"/>
  <c r="N39" i="2"/>
  <c r="D40" i="2"/>
  <c r="E40" i="2"/>
  <c r="F40" i="2"/>
  <c r="G40" i="2"/>
  <c r="H40" i="2"/>
  <c r="I40" i="2"/>
  <c r="J40" i="2"/>
  <c r="K40" i="2"/>
  <c r="L40" i="2"/>
  <c r="M40" i="2"/>
  <c r="N40" i="2"/>
  <c r="D41" i="2"/>
  <c r="E41" i="2"/>
  <c r="F41" i="2"/>
  <c r="G41" i="2"/>
  <c r="H41" i="2"/>
  <c r="I41" i="2"/>
  <c r="J41" i="2"/>
  <c r="K41" i="2"/>
  <c r="L41" i="2"/>
  <c r="M41" i="2"/>
  <c r="N41" i="2"/>
  <c r="D42" i="2"/>
  <c r="E42" i="2"/>
  <c r="F42" i="2"/>
  <c r="G42" i="2"/>
  <c r="H42" i="2"/>
  <c r="I42" i="2"/>
  <c r="J42" i="2"/>
  <c r="K42" i="2"/>
  <c r="L42" i="2"/>
  <c r="M42" i="2"/>
  <c r="N42" i="2"/>
  <c r="D43" i="2"/>
  <c r="E43" i="2"/>
  <c r="F43" i="2"/>
  <c r="G43" i="2"/>
  <c r="H43" i="2"/>
  <c r="I43" i="2"/>
  <c r="J43" i="2"/>
  <c r="K43" i="2"/>
  <c r="L43" i="2"/>
  <c r="M43" i="2"/>
  <c r="N43" i="2"/>
  <c r="D44" i="2"/>
  <c r="E44" i="2"/>
  <c r="F44" i="2"/>
  <c r="G44" i="2"/>
  <c r="H44" i="2"/>
  <c r="I44" i="2"/>
  <c r="J44" i="2"/>
  <c r="K44" i="2"/>
  <c r="L44" i="2"/>
  <c r="M44" i="2"/>
  <c r="N44" i="2"/>
  <c r="D45" i="2"/>
  <c r="E45" i="2"/>
  <c r="F45" i="2"/>
  <c r="G45" i="2"/>
  <c r="H45" i="2"/>
  <c r="I45" i="2"/>
  <c r="J45" i="2"/>
  <c r="K45" i="2"/>
  <c r="L45" i="2"/>
  <c r="M45" i="2"/>
  <c r="N45" i="2"/>
  <c r="D46" i="2"/>
  <c r="E46" i="2"/>
  <c r="F46" i="2"/>
  <c r="G46" i="2"/>
  <c r="H46" i="2"/>
  <c r="I46" i="2"/>
  <c r="J46" i="2"/>
  <c r="K46" i="2"/>
  <c r="L46" i="2"/>
  <c r="M46" i="2"/>
  <c r="N46" i="2"/>
  <c r="D47" i="2"/>
  <c r="E47" i="2"/>
  <c r="F47" i="2"/>
  <c r="G47" i="2"/>
  <c r="H47" i="2"/>
  <c r="I47" i="2"/>
  <c r="J47" i="2"/>
  <c r="K47" i="2"/>
  <c r="L47" i="2"/>
  <c r="M47" i="2"/>
  <c r="N47" i="2"/>
  <c r="D48" i="2"/>
  <c r="E48" i="2"/>
  <c r="F48" i="2"/>
  <c r="G48" i="2"/>
  <c r="H48" i="2"/>
  <c r="I48" i="2"/>
  <c r="J48" i="2"/>
  <c r="K48" i="2"/>
  <c r="L48" i="2"/>
  <c r="M48" i="2"/>
  <c r="N48" i="2"/>
  <c r="D49" i="2"/>
  <c r="E49" i="2"/>
  <c r="F49" i="2"/>
  <c r="G49" i="2"/>
  <c r="H49" i="2"/>
  <c r="I49" i="2"/>
  <c r="J49" i="2"/>
  <c r="K49" i="2"/>
  <c r="L49" i="2"/>
  <c r="M49" i="2"/>
  <c r="N49" i="2"/>
  <c r="D50" i="2"/>
  <c r="E50" i="2"/>
  <c r="F50" i="2"/>
  <c r="G50" i="2"/>
  <c r="H50" i="2"/>
  <c r="I50" i="2"/>
  <c r="J50" i="2"/>
  <c r="K50" i="2"/>
  <c r="L50" i="2"/>
  <c r="M50" i="2"/>
  <c r="N50" i="2"/>
  <c r="D51" i="2"/>
  <c r="E51" i="2"/>
  <c r="F51" i="2"/>
  <c r="G51" i="2"/>
  <c r="H51" i="2"/>
  <c r="I51" i="2"/>
  <c r="J51" i="2"/>
  <c r="K51" i="2"/>
  <c r="L51" i="2"/>
  <c r="M51" i="2"/>
  <c r="N51" i="2"/>
  <c r="D52" i="2"/>
  <c r="E52" i="2"/>
  <c r="F52" i="2"/>
  <c r="G52" i="2"/>
  <c r="H52" i="2"/>
  <c r="I52" i="2"/>
  <c r="J52" i="2"/>
  <c r="K52" i="2"/>
  <c r="L52" i="2"/>
  <c r="M52" i="2"/>
  <c r="N52" i="2"/>
  <c r="D53" i="2"/>
  <c r="E53" i="2"/>
  <c r="F53" i="2"/>
  <c r="G53" i="2"/>
  <c r="H53" i="2"/>
  <c r="I53" i="2"/>
  <c r="J53" i="2"/>
  <c r="K53" i="2"/>
  <c r="L53" i="2"/>
  <c r="M53" i="2"/>
  <c r="N53" i="2"/>
  <c r="D54" i="2"/>
  <c r="E54" i="2"/>
  <c r="F54" i="2"/>
  <c r="G54" i="2"/>
  <c r="H54" i="2"/>
  <c r="I54" i="2"/>
  <c r="J54" i="2"/>
  <c r="K54" i="2"/>
  <c r="L54" i="2"/>
  <c r="M54" i="2"/>
  <c r="N54" i="2"/>
  <c r="D55" i="2"/>
  <c r="E55" i="2"/>
  <c r="F55" i="2"/>
  <c r="G55" i="2"/>
  <c r="H55" i="2"/>
  <c r="I55" i="2"/>
  <c r="J55" i="2"/>
  <c r="K55" i="2"/>
  <c r="L55" i="2"/>
  <c r="M55" i="2"/>
  <c r="N55" i="2"/>
  <c r="D56" i="2"/>
  <c r="E56" i="2"/>
  <c r="F56" i="2"/>
  <c r="G56" i="2"/>
  <c r="H56" i="2"/>
  <c r="I56" i="2"/>
  <c r="J56" i="2"/>
  <c r="K56" i="2"/>
  <c r="L56" i="2"/>
  <c r="M56" i="2"/>
  <c r="N56" i="2"/>
  <c r="D57" i="2"/>
  <c r="E57" i="2"/>
  <c r="F57" i="2"/>
  <c r="F10" i="2" s="1"/>
  <c r="G57" i="2"/>
  <c r="H57" i="2"/>
  <c r="H10" i="2" s="1"/>
  <c r="I57" i="2"/>
  <c r="I10" i="2" s="1"/>
  <c r="J57" i="2"/>
  <c r="K57" i="2"/>
  <c r="K10" i="2" s="1"/>
  <c r="L57" i="2"/>
  <c r="M57" i="2"/>
  <c r="N57" i="2"/>
  <c r="N10" i="2" s="1"/>
  <c r="D58" i="2"/>
  <c r="E58" i="2"/>
  <c r="F58" i="2"/>
  <c r="G58" i="2"/>
  <c r="H58" i="2"/>
  <c r="I58" i="2"/>
  <c r="J58" i="2"/>
  <c r="K58" i="2"/>
  <c r="L58" i="2"/>
  <c r="M58" i="2"/>
  <c r="N58" i="2"/>
  <c r="D59" i="2"/>
  <c r="E59" i="2"/>
  <c r="F59" i="2"/>
  <c r="G59" i="2"/>
  <c r="H59" i="2"/>
  <c r="I59" i="2"/>
  <c r="J59" i="2"/>
  <c r="K59" i="2"/>
  <c r="L59" i="2"/>
  <c r="M59" i="2"/>
  <c r="N59" i="2"/>
  <c r="D60" i="2"/>
  <c r="E60" i="2"/>
  <c r="F60" i="2"/>
  <c r="G60" i="2"/>
  <c r="H60" i="2"/>
  <c r="I60" i="2"/>
  <c r="J60" i="2"/>
  <c r="K60" i="2"/>
  <c r="L60" i="2"/>
  <c r="M60" i="2"/>
  <c r="N60" i="2"/>
  <c r="D61" i="2"/>
  <c r="E61" i="2"/>
  <c r="F61" i="2"/>
  <c r="G61" i="2"/>
  <c r="H61" i="2"/>
  <c r="I61" i="2"/>
  <c r="J61" i="2"/>
  <c r="K61" i="2"/>
  <c r="L61" i="2"/>
  <c r="M61" i="2"/>
  <c r="N61" i="2"/>
  <c r="D62" i="2"/>
  <c r="E62" i="2"/>
  <c r="F62" i="2"/>
  <c r="G62" i="2"/>
  <c r="H62" i="2"/>
  <c r="I62" i="2"/>
  <c r="J62" i="2"/>
  <c r="K62" i="2"/>
  <c r="L62" i="2"/>
  <c r="M62" i="2"/>
  <c r="N62" i="2"/>
  <c r="D63" i="2"/>
  <c r="E63" i="2"/>
  <c r="F63" i="2"/>
  <c r="G63" i="2"/>
  <c r="H63" i="2"/>
  <c r="I63" i="2"/>
  <c r="J63" i="2"/>
  <c r="K63" i="2"/>
  <c r="L63" i="2"/>
  <c r="M63" i="2"/>
  <c r="N63" i="2"/>
  <c r="D64" i="2"/>
  <c r="E64" i="2"/>
  <c r="F64" i="2"/>
  <c r="G64" i="2"/>
  <c r="H64" i="2"/>
  <c r="I64" i="2"/>
  <c r="J64" i="2"/>
  <c r="K64" i="2"/>
  <c r="L64" i="2"/>
  <c r="M64" i="2"/>
  <c r="N64" i="2"/>
  <c r="D65" i="2"/>
  <c r="E65" i="2"/>
  <c r="F65" i="2"/>
  <c r="G65" i="2"/>
  <c r="H65" i="2"/>
  <c r="I65" i="2"/>
  <c r="J65" i="2"/>
  <c r="K65" i="2"/>
  <c r="L65" i="2"/>
  <c r="M65" i="2"/>
  <c r="N65" i="2"/>
  <c r="D66" i="2"/>
  <c r="E66" i="2"/>
  <c r="F66" i="2"/>
  <c r="G66" i="2"/>
  <c r="H66" i="2"/>
  <c r="I66" i="2"/>
  <c r="J66" i="2"/>
  <c r="K66" i="2"/>
  <c r="L66" i="2"/>
  <c r="M66" i="2"/>
  <c r="N66" i="2"/>
  <c r="D67" i="2"/>
  <c r="E67" i="2"/>
  <c r="F67" i="2"/>
  <c r="G67" i="2"/>
  <c r="H67" i="2"/>
  <c r="I67" i="2"/>
  <c r="J67" i="2"/>
  <c r="K67" i="2"/>
  <c r="L67" i="2"/>
  <c r="M67" i="2"/>
  <c r="N67" i="2"/>
  <c r="D68" i="2"/>
  <c r="E68" i="2"/>
  <c r="F68" i="2"/>
  <c r="G68" i="2"/>
  <c r="H68" i="2"/>
  <c r="I68" i="2"/>
  <c r="J68" i="2"/>
  <c r="K68" i="2"/>
  <c r="L68" i="2"/>
  <c r="M68" i="2"/>
  <c r="N68" i="2"/>
  <c r="D69" i="2"/>
  <c r="E69" i="2"/>
  <c r="F69" i="2"/>
  <c r="G69" i="2"/>
  <c r="H69" i="2"/>
  <c r="I69" i="2"/>
  <c r="J69" i="2"/>
  <c r="K69" i="2"/>
  <c r="L69" i="2"/>
  <c r="M69" i="2"/>
  <c r="N69" i="2"/>
  <c r="D70" i="2"/>
  <c r="E70" i="2"/>
  <c r="F70" i="2"/>
  <c r="G70" i="2"/>
  <c r="H70" i="2"/>
  <c r="I70" i="2"/>
  <c r="J70" i="2"/>
  <c r="K70" i="2"/>
  <c r="L70" i="2"/>
  <c r="M70" i="2"/>
  <c r="N70" i="2"/>
  <c r="D71" i="2"/>
  <c r="E71" i="2"/>
  <c r="F71" i="2"/>
  <c r="G71" i="2"/>
  <c r="H71" i="2"/>
  <c r="I71" i="2"/>
  <c r="J71" i="2"/>
  <c r="K71" i="2"/>
  <c r="L71" i="2"/>
  <c r="M71" i="2"/>
  <c r="N71" i="2"/>
  <c r="D72" i="2"/>
  <c r="E72" i="2"/>
  <c r="F72" i="2"/>
  <c r="G72" i="2"/>
  <c r="H72" i="2"/>
  <c r="I72" i="2"/>
  <c r="J72" i="2"/>
  <c r="K72" i="2"/>
  <c r="L72" i="2"/>
  <c r="M72" i="2"/>
  <c r="N72" i="2"/>
  <c r="D73" i="2"/>
  <c r="E73" i="2"/>
  <c r="F73" i="2"/>
  <c r="G73" i="2"/>
  <c r="H73" i="2"/>
  <c r="I73" i="2"/>
  <c r="J73" i="2"/>
  <c r="K73" i="2"/>
  <c r="L73" i="2"/>
  <c r="M73" i="2"/>
  <c r="N73" i="2"/>
  <c r="D74" i="2"/>
  <c r="E74" i="2"/>
  <c r="F74" i="2"/>
  <c r="G74" i="2"/>
  <c r="H74" i="2"/>
  <c r="I74" i="2"/>
  <c r="J74" i="2"/>
  <c r="K74" i="2"/>
  <c r="L74" i="2"/>
  <c r="M74" i="2"/>
  <c r="N74" i="2"/>
  <c r="D75" i="2"/>
  <c r="E75" i="2"/>
  <c r="F75" i="2"/>
  <c r="G75" i="2"/>
  <c r="H75" i="2"/>
  <c r="I75" i="2"/>
  <c r="J75" i="2"/>
  <c r="K75" i="2"/>
  <c r="L75" i="2"/>
  <c r="M75" i="2"/>
  <c r="N75" i="2"/>
  <c r="D76" i="2"/>
  <c r="E76" i="2"/>
  <c r="F76" i="2"/>
  <c r="G76" i="2"/>
  <c r="H76" i="2"/>
  <c r="I76" i="2"/>
  <c r="J76" i="2"/>
  <c r="K76" i="2"/>
  <c r="L76" i="2"/>
  <c r="M76" i="2"/>
  <c r="N76" i="2"/>
  <c r="D77" i="2"/>
  <c r="E77" i="2"/>
  <c r="F77" i="2"/>
  <c r="G77" i="2"/>
  <c r="H77" i="2"/>
  <c r="I77" i="2"/>
  <c r="J77" i="2"/>
  <c r="K77" i="2"/>
  <c r="L77" i="2"/>
  <c r="M77" i="2"/>
  <c r="N77" i="2"/>
  <c r="D78" i="2"/>
  <c r="E78" i="2"/>
  <c r="F78" i="2"/>
  <c r="G78" i="2"/>
  <c r="H78" i="2"/>
  <c r="I78" i="2"/>
  <c r="J78" i="2"/>
  <c r="K78" i="2"/>
  <c r="L78" i="2"/>
  <c r="M78" i="2"/>
  <c r="N78" i="2"/>
  <c r="D79" i="2"/>
  <c r="E79" i="2"/>
  <c r="F79" i="2"/>
  <c r="G79" i="2"/>
  <c r="H79" i="2"/>
  <c r="I79" i="2"/>
  <c r="J79" i="2"/>
  <c r="K79" i="2"/>
  <c r="L79" i="2"/>
  <c r="M79" i="2"/>
  <c r="N79" i="2"/>
  <c r="D80" i="2"/>
  <c r="E80" i="2"/>
  <c r="F80" i="2"/>
  <c r="G80" i="2"/>
  <c r="H80" i="2"/>
  <c r="I80" i="2"/>
  <c r="J80" i="2"/>
  <c r="K80" i="2"/>
  <c r="L80" i="2"/>
  <c r="M80" i="2"/>
  <c r="N80" i="2"/>
  <c r="D81" i="2"/>
  <c r="E81" i="2"/>
  <c r="F81" i="2"/>
  <c r="G81" i="2"/>
  <c r="H81" i="2"/>
  <c r="I81" i="2"/>
  <c r="J81" i="2"/>
  <c r="K81" i="2"/>
  <c r="L81" i="2"/>
  <c r="M81" i="2"/>
  <c r="N81" i="2"/>
  <c r="D82" i="2"/>
  <c r="E82" i="2"/>
  <c r="F82" i="2"/>
  <c r="G82" i="2"/>
  <c r="H82" i="2"/>
  <c r="I82" i="2"/>
  <c r="J82" i="2"/>
  <c r="K82" i="2"/>
  <c r="L82" i="2"/>
  <c r="M82" i="2"/>
  <c r="N82" i="2"/>
  <c r="D83" i="2"/>
  <c r="E83" i="2"/>
  <c r="F83" i="2"/>
  <c r="G83" i="2"/>
  <c r="H83" i="2"/>
  <c r="I83" i="2"/>
  <c r="J83" i="2"/>
  <c r="K83" i="2"/>
  <c r="L83" i="2"/>
  <c r="M83" i="2"/>
  <c r="N83" i="2"/>
  <c r="D84" i="2"/>
  <c r="E84" i="2"/>
  <c r="F84" i="2"/>
  <c r="G84" i="2"/>
  <c r="H84" i="2"/>
  <c r="I84" i="2"/>
  <c r="J84" i="2"/>
  <c r="K84" i="2"/>
  <c r="L84" i="2"/>
  <c r="M84" i="2"/>
  <c r="N84" i="2"/>
  <c r="D85" i="2"/>
  <c r="E85" i="2"/>
  <c r="F85" i="2"/>
  <c r="G85" i="2"/>
  <c r="H85" i="2"/>
  <c r="I85" i="2"/>
  <c r="J85" i="2"/>
  <c r="K85" i="2"/>
  <c r="L85" i="2"/>
  <c r="M85" i="2"/>
  <c r="N85" i="2"/>
  <c r="D86" i="2"/>
  <c r="E86" i="2"/>
  <c r="F86" i="2"/>
  <c r="G86" i="2"/>
  <c r="H86" i="2"/>
  <c r="I86" i="2"/>
  <c r="J86" i="2"/>
  <c r="K86" i="2"/>
  <c r="L86" i="2"/>
  <c r="M86" i="2"/>
  <c r="N86" i="2"/>
  <c r="D87" i="2"/>
  <c r="E87" i="2"/>
  <c r="F87" i="2"/>
  <c r="G87" i="2"/>
  <c r="H87" i="2"/>
  <c r="I87" i="2"/>
  <c r="J87" i="2"/>
  <c r="K87" i="2"/>
  <c r="L87" i="2"/>
  <c r="M87" i="2"/>
  <c r="N87" i="2"/>
  <c r="D88" i="2"/>
  <c r="E88" i="2"/>
  <c r="F88" i="2"/>
  <c r="G88" i="2"/>
  <c r="H88" i="2"/>
  <c r="I88" i="2"/>
  <c r="J88" i="2"/>
  <c r="K88" i="2"/>
  <c r="L88" i="2"/>
  <c r="M88" i="2"/>
  <c r="N88" i="2"/>
  <c r="D89" i="2"/>
  <c r="E89" i="2"/>
  <c r="F89" i="2"/>
  <c r="G89" i="2"/>
  <c r="H89" i="2"/>
  <c r="I89" i="2"/>
  <c r="J89" i="2"/>
  <c r="K89" i="2"/>
  <c r="L89" i="2"/>
  <c r="M89" i="2"/>
  <c r="N89" i="2"/>
  <c r="D90" i="2"/>
  <c r="E90" i="2"/>
  <c r="F90" i="2"/>
  <c r="G90" i="2"/>
  <c r="H90" i="2"/>
  <c r="I90" i="2"/>
  <c r="J90" i="2"/>
  <c r="K90" i="2"/>
  <c r="L90" i="2"/>
  <c r="M90" i="2"/>
  <c r="N90" i="2"/>
  <c r="D91" i="2"/>
  <c r="E91" i="2"/>
  <c r="F91" i="2"/>
  <c r="G91" i="2"/>
  <c r="H91" i="2"/>
  <c r="I91" i="2"/>
  <c r="J91" i="2"/>
  <c r="K91" i="2"/>
  <c r="L91" i="2"/>
  <c r="M91" i="2"/>
  <c r="N91" i="2"/>
  <c r="D92" i="2"/>
  <c r="E92" i="2"/>
  <c r="F92" i="2"/>
  <c r="G92" i="2"/>
  <c r="H92" i="2"/>
  <c r="I92" i="2"/>
  <c r="J92" i="2"/>
  <c r="K92" i="2"/>
  <c r="L92" i="2"/>
  <c r="M92" i="2"/>
  <c r="N92" i="2"/>
  <c r="D93" i="2"/>
  <c r="E93" i="2"/>
  <c r="F93" i="2"/>
  <c r="G93" i="2"/>
  <c r="H93" i="2"/>
  <c r="I93" i="2"/>
  <c r="J93" i="2"/>
  <c r="K93" i="2"/>
  <c r="L93" i="2"/>
  <c r="M93" i="2"/>
  <c r="N93" i="2"/>
  <c r="D94" i="2"/>
  <c r="E94" i="2"/>
  <c r="F94" i="2"/>
  <c r="G94" i="2"/>
  <c r="H94" i="2"/>
  <c r="I94" i="2"/>
  <c r="J94" i="2"/>
  <c r="K94" i="2"/>
  <c r="L94" i="2"/>
  <c r="M94" i="2"/>
  <c r="N94" i="2"/>
  <c r="D95" i="2"/>
  <c r="E95" i="2"/>
  <c r="F95" i="2"/>
  <c r="G95" i="2"/>
  <c r="H95" i="2"/>
  <c r="I95" i="2"/>
  <c r="J95" i="2"/>
  <c r="K95" i="2"/>
  <c r="L95" i="2"/>
  <c r="M95" i="2"/>
  <c r="N95" i="2"/>
  <c r="D96" i="2"/>
  <c r="E96" i="2"/>
  <c r="F96" i="2"/>
  <c r="G96" i="2"/>
  <c r="H96" i="2"/>
  <c r="I96" i="2"/>
  <c r="J96" i="2"/>
  <c r="K96" i="2"/>
  <c r="L96" i="2"/>
  <c r="M96" i="2"/>
  <c r="N96" i="2"/>
  <c r="D97" i="2"/>
  <c r="E97" i="2"/>
  <c r="F97" i="2"/>
  <c r="G97" i="2"/>
  <c r="H97" i="2"/>
  <c r="I97" i="2"/>
  <c r="J97" i="2"/>
  <c r="K97" i="2"/>
  <c r="L97" i="2"/>
  <c r="M97" i="2"/>
  <c r="N97" i="2"/>
  <c r="D98" i="2"/>
  <c r="E98" i="2"/>
  <c r="F98" i="2"/>
  <c r="G98" i="2"/>
  <c r="H98" i="2"/>
  <c r="I98" i="2"/>
  <c r="J98" i="2"/>
  <c r="K98" i="2"/>
  <c r="L98" i="2"/>
  <c r="M98" i="2"/>
  <c r="N98" i="2"/>
  <c r="D99" i="2"/>
  <c r="E99" i="2"/>
  <c r="F99" i="2"/>
  <c r="G99" i="2"/>
  <c r="H99" i="2"/>
  <c r="I99" i="2"/>
  <c r="J99" i="2"/>
  <c r="K99" i="2"/>
  <c r="L99" i="2"/>
  <c r="M99" i="2"/>
  <c r="N99" i="2"/>
  <c r="D100" i="2"/>
  <c r="E100" i="2"/>
  <c r="F100" i="2"/>
  <c r="G100" i="2"/>
  <c r="H100" i="2"/>
  <c r="I100" i="2"/>
  <c r="J100" i="2"/>
  <c r="K100" i="2"/>
  <c r="L100" i="2"/>
  <c r="M100" i="2"/>
  <c r="N100" i="2"/>
  <c r="D101" i="2"/>
  <c r="E101" i="2"/>
  <c r="F101" i="2"/>
  <c r="G101" i="2"/>
  <c r="H101" i="2"/>
  <c r="I101" i="2"/>
  <c r="J101" i="2"/>
  <c r="K101" i="2"/>
  <c r="L101" i="2"/>
  <c r="M101" i="2"/>
  <c r="N101" i="2"/>
  <c r="D102" i="2"/>
  <c r="E102" i="2"/>
  <c r="F102" i="2"/>
  <c r="G102" i="2"/>
  <c r="H102" i="2"/>
  <c r="I102" i="2"/>
  <c r="J102" i="2"/>
  <c r="K102" i="2"/>
  <c r="L102" i="2"/>
  <c r="M102" i="2"/>
  <c r="N102" i="2"/>
  <c r="D103" i="2"/>
  <c r="E103" i="2"/>
  <c r="F103" i="2"/>
  <c r="G103" i="2"/>
  <c r="H103" i="2"/>
  <c r="I103" i="2"/>
  <c r="J103" i="2"/>
  <c r="K103" i="2"/>
  <c r="L103" i="2"/>
  <c r="M103" i="2"/>
  <c r="N103" i="2"/>
  <c r="D104" i="2"/>
  <c r="E104" i="2"/>
  <c r="F104" i="2"/>
  <c r="G104" i="2"/>
  <c r="H104" i="2"/>
  <c r="I104" i="2"/>
  <c r="J104" i="2"/>
  <c r="K104" i="2"/>
  <c r="L104" i="2"/>
  <c r="M104" i="2"/>
  <c r="N104" i="2"/>
  <c r="D105" i="2"/>
  <c r="E105" i="2"/>
  <c r="F105" i="2"/>
  <c r="G105" i="2"/>
  <c r="H105" i="2"/>
  <c r="I105" i="2"/>
  <c r="J105" i="2"/>
  <c r="K105" i="2"/>
  <c r="L105" i="2"/>
  <c r="M105" i="2"/>
  <c r="N105" i="2"/>
  <c r="D106" i="2"/>
  <c r="E106" i="2"/>
  <c r="F106" i="2"/>
  <c r="G106" i="2"/>
  <c r="H106" i="2"/>
  <c r="I106" i="2"/>
  <c r="J106" i="2"/>
  <c r="K106" i="2"/>
  <c r="L106" i="2"/>
  <c r="M106" i="2"/>
  <c r="N106" i="2"/>
  <c r="D107" i="2"/>
  <c r="E107" i="2"/>
  <c r="F107" i="2"/>
  <c r="G107" i="2"/>
  <c r="H107" i="2"/>
  <c r="I107" i="2"/>
  <c r="J107" i="2"/>
  <c r="K107" i="2"/>
  <c r="L107" i="2"/>
  <c r="M107" i="2"/>
  <c r="N107" i="2"/>
  <c r="D108" i="2"/>
  <c r="E108" i="2"/>
  <c r="F108" i="2"/>
  <c r="G108" i="2"/>
  <c r="H108" i="2"/>
  <c r="I108" i="2"/>
  <c r="J108" i="2"/>
  <c r="K108" i="2"/>
  <c r="L108" i="2"/>
  <c r="M108" i="2"/>
  <c r="N108" i="2"/>
  <c r="D109" i="2"/>
  <c r="E109" i="2"/>
  <c r="F109" i="2"/>
  <c r="G109" i="2"/>
  <c r="H109" i="2"/>
  <c r="I109" i="2"/>
  <c r="J109" i="2"/>
  <c r="K109" i="2"/>
  <c r="L109" i="2"/>
  <c r="M109" i="2"/>
  <c r="N109" i="2"/>
  <c r="D110" i="2"/>
  <c r="E110" i="2"/>
  <c r="F110" i="2"/>
  <c r="G110" i="2"/>
  <c r="H110" i="2"/>
  <c r="I110" i="2"/>
  <c r="J110" i="2"/>
  <c r="K110" i="2"/>
  <c r="L110" i="2"/>
  <c r="M110" i="2"/>
  <c r="N110" i="2"/>
  <c r="D111" i="2"/>
  <c r="E111" i="2"/>
  <c r="F111" i="2"/>
  <c r="G111" i="2"/>
  <c r="H111" i="2"/>
  <c r="I111" i="2"/>
  <c r="J111" i="2"/>
  <c r="K111" i="2"/>
  <c r="L111" i="2"/>
  <c r="M111" i="2"/>
  <c r="N111" i="2"/>
  <c r="D112" i="2"/>
  <c r="D10" i="2" s="1"/>
  <c r="E112" i="2"/>
  <c r="F112" i="2"/>
  <c r="G112" i="2"/>
  <c r="H112" i="2"/>
  <c r="I112" i="2"/>
  <c r="J112" i="2"/>
  <c r="K112" i="2"/>
  <c r="L112" i="2"/>
  <c r="L10" i="2" s="1"/>
  <c r="M112" i="2"/>
  <c r="N112" i="2"/>
  <c r="D113" i="2"/>
  <c r="E113" i="2"/>
  <c r="F113" i="2"/>
  <c r="G113" i="2"/>
  <c r="H113" i="2"/>
  <c r="I113" i="2"/>
  <c r="J113" i="2"/>
  <c r="K113" i="2"/>
  <c r="L113" i="2"/>
  <c r="M113" i="2"/>
  <c r="N113" i="2"/>
  <c r="D114" i="2"/>
  <c r="E114" i="2"/>
  <c r="F114" i="2"/>
  <c r="G114" i="2"/>
  <c r="H114" i="2"/>
  <c r="I114" i="2"/>
  <c r="J114" i="2"/>
  <c r="K114" i="2"/>
  <c r="L114" i="2"/>
  <c r="M114" i="2"/>
  <c r="N114" i="2"/>
  <c r="D115" i="2"/>
  <c r="E115" i="2"/>
  <c r="F115" i="2"/>
  <c r="G115" i="2"/>
  <c r="H115" i="2"/>
  <c r="I115" i="2"/>
  <c r="J115" i="2"/>
  <c r="K115" i="2"/>
  <c r="L115" i="2"/>
  <c r="M115" i="2"/>
  <c r="N115" i="2"/>
  <c r="D116" i="2"/>
  <c r="E116" i="2"/>
  <c r="F116" i="2"/>
  <c r="G116" i="2"/>
  <c r="H116" i="2"/>
  <c r="I116" i="2"/>
  <c r="J116" i="2"/>
  <c r="K116" i="2"/>
  <c r="L116" i="2"/>
  <c r="M116" i="2"/>
  <c r="N116" i="2"/>
  <c r="D117" i="2"/>
  <c r="E117" i="2"/>
  <c r="F117" i="2"/>
  <c r="G117" i="2"/>
  <c r="H117" i="2"/>
  <c r="I117" i="2"/>
  <c r="J117" i="2"/>
  <c r="K117" i="2"/>
  <c r="L117" i="2"/>
  <c r="M117" i="2"/>
  <c r="N117" i="2"/>
  <c r="D118" i="2"/>
  <c r="E118" i="2"/>
  <c r="F118" i="2"/>
  <c r="G118" i="2"/>
  <c r="H118" i="2"/>
  <c r="I118" i="2"/>
  <c r="J118" i="2"/>
  <c r="K118" i="2"/>
  <c r="L118" i="2"/>
  <c r="M118" i="2"/>
  <c r="N118" i="2"/>
  <c r="D119" i="2"/>
  <c r="E119" i="2"/>
  <c r="F119" i="2"/>
  <c r="G119" i="2"/>
  <c r="H119" i="2"/>
  <c r="I119" i="2"/>
  <c r="J119" i="2"/>
  <c r="K119" i="2"/>
  <c r="L119" i="2"/>
  <c r="M119" i="2"/>
  <c r="N119" i="2"/>
  <c r="D120" i="2"/>
  <c r="E120" i="2"/>
  <c r="F120" i="2"/>
  <c r="G120" i="2"/>
  <c r="H120" i="2"/>
  <c r="I120" i="2"/>
  <c r="J120" i="2"/>
  <c r="K120" i="2"/>
  <c r="L120" i="2"/>
  <c r="M120" i="2"/>
  <c r="N120" i="2"/>
  <c r="D121" i="2"/>
  <c r="E121" i="2"/>
  <c r="F121" i="2"/>
  <c r="G121" i="2"/>
  <c r="H121" i="2"/>
  <c r="I121" i="2"/>
  <c r="J121" i="2"/>
  <c r="K121" i="2"/>
  <c r="L121" i="2"/>
  <c r="M121" i="2"/>
  <c r="N121" i="2"/>
  <c r="D122" i="2"/>
  <c r="E122" i="2"/>
  <c r="F122" i="2"/>
  <c r="G122" i="2"/>
  <c r="H122" i="2"/>
  <c r="I122" i="2"/>
  <c r="J122" i="2"/>
  <c r="K122" i="2"/>
  <c r="L122" i="2"/>
  <c r="M122" i="2"/>
  <c r="N122" i="2"/>
  <c r="D123" i="2"/>
  <c r="E123" i="2"/>
  <c r="F123" i="2"/>
  <c r="G123" i="2"/>
  <c r="H123" i="2"/>
  <c r="I123" i="2"/>
  <c r="J123" i="2"/>
  <c r="K123" i="2"/>
  <c r="L123" i="2"/>
  <c r="M123" i="2"/>
  <c r="N123" i="2"/>
  <c r="D124" i="2"/>
  <c r="E124" i="2"/>
  <c r="F124" i="2"/>
  <c r="G124" i="2"/>
  <c r="H124" i="2"/>
  <c r="I124" i="2"/>
  <c r="J124" i="2"/>
  <c r="K124" i="2"/>
  <c r="L124" i="2"/>
  <c r="M124" i="2"/>
  <c r="N124" i="2"/>
  <c r="D125" i="2"/>
  <c r="E125" i="2"/>
  <c r="F125" i="2"/>
  <c r="G125" i="2"/>
  <c r="H125" i="2"/>
  <c r="I125" i="2"/>
  <c r="J125" i="2"/>
  <c r="K125" i="2"/>
  <c r="L125" i="2"/>
  <c r="M125" i="2"/>
  <c r="N125" i="2"/>
  <c r="D126" i="2"/>
  <c r="E126" i="2"/>
  <c r="F126" i="2"/>
  <c r="G126" i="2"/>
  <c r="H126" i="2"/>
  <c r="I126" i="2"/>
  <c r="J126" i="2"/>
  <c r="K126" i="2"/>
  <c r="L126" i="2"/>
  <c r="M126" i="2"/>
  <c r="N126" i="2"/>
  <c r="D127" i="2"/>
  <c r="E127" i="2"/>
  <c r="F127" i="2"/>
  <c r="G127" i="2"/>
  <c r="H127" i="2"/>
  <c r="I127" i="2"/>
  <c r="J127" i="2"/>
  <c r="K127" i="2"/>
  <c r="L127" i="2"/>
  <c r="M127" i="2"/>
  <c r="N127" i="2"/>
  <c r="D128" i="2"/>
  <c r="E128" i="2"/>
  <c r="F128" i="2"/>
  <c r="G128" i="2"/>
  <c r="H128" i="2"/>
  <c r="I128" i="2"/>
  <c r="J128" i="2"/>
  <c r="K128" i="2"/>
  <c r="L128" i="2"/>
  <c r="M128" i="2"/>
  <c r="N128" i="2"/>
  <c r="D129" i="2"/>
  <c r="E129" i="2"/>
  <c r="F129" i="2"/>
  <c r="G129" i="2"/>
  <c r="H129" i="2"/>
  <c r="I129" i="2"/>
  <c r="J129" i="2"/>
  <c r="K129" i="2"/>
  <c r="L129" i="2"/>
  <c r="M129" i="2"/>
  <c r="N129" i="2"/>
  <c r="D130" i="2"/>
  <c r="E130" i="2"/>
  <c r="F130" i="2"/>
  <c r="G130" i="2"/>
  <c r="H130" i="2"/>
  <c r="I130" i="2"/>
  <c r="J130" i="2"/>
  <c r="K130" i="2"/>
  <c r="L130" i="2"/>
  <c r="M130" i="2"/>
  <c r="N130" i="2"/>
  <c r="D131" i="2"/>
  <c r="E131" i="2"/>
  <c r="F131" i="2"/>
  <c r="G131" i="2"/>
  <c r="H131" i="2"/>
  <c r="I131" i="2"/>
  <c r="J131" i="2"/>
  <c r="K131" i="2"/>
  <c r="L131" i="2"/>
  <c r="M131" i="2"/>
  <c r="N131" i="2"/>
  <c r="D132" i="2"/>
  <c r="E132" i="2"/>
  <c r="F132" i="2"/>
  <c r="G132" i="2"/>
  <c r="H132" i="2"/>
  <c r="I132" i="2"/>
  <c r="J132" i="2"/>
  <c r="K132" i="2"/>
  <c r="L132" i="2"/>
  <c r="M132" i="2"/>
  <c r="N132" i="2"/>
  <c r="D133" i="2"/>
  <c r="E133" i="2"/>
  <c r="F133" i="2"/>
  <c r="G133" i="2"/>
  <c r="H133" i="2"/>
  <c r="I133" i="2"/>
  <c r="J133" i="2"/>
  <c r="K133" i="2"/>
  <c r="L133" i="2"/>
  <c r="M133" i="2"/>
  <c r="N133" i="2"/>
  <c r="D134" i="2"/>
  <c r="E134" i="2"/>
  <c r="F134" i="2"/>
  <c r="G134" i="2"/>
  <c r="H134" i="2"/>
  <c r="I134" i="2"/>
  <c r="J134" i="2"/>
  <c r="K134" i="2"/>
  <c r="L134" i="2"/>
  <c r="M134" i="2"/>
  <c r="N134" i="2"/>
  <c r="D135" i="2"/>
  <c r="E135" i="2"/>
  <c r="F135" i="2"/>
  <c r="G135" i="2"/>
  <c r="H135" i="2"/>
  <c r="I135" i="2"/>
  <c r="J135" i="2"/>
  <c r="K135" i="2"/>
  <c r="L135" i="2"/>
  <c r="M135" i="2"/>
  <c r="N135" i="2"/>
  <c r="D136" i="2"/>
  <c r="E136" i="2"/>
  <c r="F136" i="2"/>
  <c r="G136" i="2"/>
  <c r="H136" i="2"/>
  <c r="I136" i="2"/>
  <c r="J136" i="2"/>
  <c r="K136" i="2"/>
  <c r="L136" i="2"/>
  <c r="M136" i="2"/>
  <c r="N136" i="2"/>
  <c r="D137" i="2"/>
  <c r="E137" i="2"/>
  <c r="F137" i="2"/>
  <c r="G137" i="2"/>
  <c r="H137" i="2"/>
  <c r="I137" i="2"/>
  <c r="J137" i="2"/>
  <c r="K137" i="2"/>
  <c r="L137" i="2"/>
  <c r="M137" i="2"/>
  <c r="N137" i="2"/>
  <c r="D138" i="2"/>
  <c r="E138" i="2"/>
  <c r="F138" i="2"/>
  <c r="G138" i="2"/>
  <c r="H138" i="2"/>
  <c r="I138" i="2"/>
  <c r="J138" i="2"/>
  <c r="K138" i="2"/>
  <c r="L138" i="2"/>
  <c r="M138" i="2"/>
  <c r="N138" i="2"/>
  <c r="D139" i="2"/>
  <c r="E139" i="2"/>
  <c r="F139" i="2"/>
  <c r="G139" i="2"/>
  <c r="H139" i="2"/>
  <c r="I139" i="2"/>
  <c r="J139" i="2"/>
  <c r="K139" i="2"/>
  <c r="L139" i="2"/>
  <c r="M139" i="2"/>
  <c r="N139" i="2"/>
  <c r="D140" i="2"/>
  <c r="E140" i="2"/>
  <c r="F140" i="2"/>
  <c r="G140" i="2"/>
  <c r="H140" i="2"/>
  <c r="I140" i="2"/>
  <c r="J140" i="2"/>
  <c r="K140" i="2"/>
  <c r="L140" i="2"/>
  <c r="M140" i="2"/>
  <c r="N140" i="2"/>
  <c r="D141" i="2"/>
  <c r="E141" i="2"/>
  <c r="F141" i="2"/>
  <c r="G141" i="2"/>
  <c r="H141" i="2"/>
  <c r="I141" i="2"/>
  <c r="J141" i="2"/>
  <c r="K141" i="2"/>
  <c r="L141" i="2"/>
  <c r="M141" i="2"/>
  <c r="N141" i="2"/>
  <c r="D142" i="2"/>
  <c r="E142" i="2"/>
  <c r="F142" i="2"/>
  <c r="G142" i="2"/>
  <c r="H142" i="2"/>
  <c r="I142" i="2"/>
  <c r="J142" i="2"/>
  <c r="K142" i="2"/>
  <c r="L142" i="2"/>
  <c r="M142" i="2"/>
  <c r="N142" i="2"/>
  <c r="D143" i="2"/>
  <c r="E143" i="2"/>
  <c r="F143" i="2"/>
  <c r="G143" i="2"/>
  <c r="H143" i="2"/>
  <c r="I143" i="2"/>
  <c r="J143" i="2"/>
  <c r="K143" i="2"/>
  <c r="L143" i="2"/>
  <c r="M143" i="2"/>
  <c r="N143" i="2"/>
  <c r="D144" i="2"/>
  <c r="E144" i="2"/>
  <c r="F144" i="2"/>
  <c r="G144" i="2"/>
  <c r="H144" i="2"/>
  <c r="I144" i="2"/>
  <c r="J144" i="2"/>
  <c r="K144" i="2"/>
  <c r="L144" i="2"/>
  <c r="M144" i="2"/>
  <c r="N144" i="2"/>
  <c r="D145" i="2"/>
  <c r="E145" i="2"/>
  <c r="F145" i="2"/>
  <c r="G145" i="2"/>
  <c r="H145" i="2"/>
  <c r="I145" i="2"/>
  <c r="J145" i="2"/>
  <c r="K145" i="2"/>
  <c r="L145" i="2"/>
  <c r="M145" i="2"/>
  <c r="N145" i="2"/>
  <c r="D146" i="2"/>
  <c r="E146" i="2"/>
  <c r="F146" i="2"/>
  <c r="G146" i="2"/>
  <c r="H146" i="2"/>
  <c r="I146" i="2"/>
  <c r="J146" i="2"/>
  <c r="K146" i="2"/>
  <c r="L146" i="2"/>
  <c r="M146" i="2"/>
  <c r="N146" i="2"/>
  <c r="D147" i="2"/>
  <c r="E147" i="2"/>
  <c r="F147" i="2"/>
  <c r="G147" i="2"/>
  <c r="H147" i="2"/>
  <c r="I147" i="2"/>
  <c r="J147" i="2"/>
  <c r="K147" i="2"/>
  <c r="L147" i="2"/>
  <c r="M147" i="2"/>
  <c r="N147" i="2"/>
  <c r="D148" i="2"/>
  <c r="E148" i="2"/>
  <c r="F148" i="2"/>
  <c r="G148" i="2"/>
  <c r="H148" i="2"/>
  <c r="I148" i="2"/>
  <c r="J148" i="2"/>
  <c r="K148" i="2"/>
  <c r="L148" i="2"/>
  <c r="M148" i="2"/>
  <c r="D149" i="2"/>
  <c r="E149" i="2"/>
  <c r="F149" i="2"/>
  <c r="G149" i="2"/>
  <c r="H149" i="2"/>
  <c r="I149" i="2"/>
  <c r="J149" i="2"/>
  <c r="K149" i="2"/>
  <c r="L149" i="2"/>
  <c r="M149" i="2"/>
  <c r="N149" i="2"/>
  <c r="D150" i="2"/>
  <c r="E150" i="2"/>
  <c r="F150" i="2"/>
  <c r="G150" i="2"/>
  <c r="H150" i="2"/>
  <c r="I150" i="2"/>
  <c r="J150" i="2"/>
  <c r="K150" i="2"/>
  <c r="L150" i="2"/>
  <c r="M150" i="2"/>
  <c r="N150" i="2"/>
  <c r="D151" i="2"/>
  <c r="E151" i="2"/>
  <c r="F151" i="2"/>
  <c r="G151" i="2"/>
  <c r="H151" i="2"/>
  <c r="I151" i="2"/>
  <c r="J151" i="2"/>
  <c r="K151" i="2"/>
  <c r="L151" i="2"/>
  <c r="M151" i="2"/>
  <c r="N151" i="2"/>
  <c r="D152" i="2"/>
  <c r="E152" i="2"/>
  <c r="F152" i="2"/>
  <c r="G152" i="2"/>
  <c r="H152" i="2"/>
  <c r="I152" i="2"/>
  <c r="J152" i="2"/>
  <c r="K152" i="2"/>
  <c r="L152" i="2"/>
  <c r="M152" i="2"/>
  <c r="N152" i="2"/>
  <c r="D153" i="2"/>
  <c r="E153" i="2"/>
  <c r="F153" i="2"/>
  <c r="G153" i="2"/>
  <c r="H153" i="2"/>
  <c r="I153" i="2"/>
  <c r="J153" i="2"/>
  <c r="K153" i="2"/>
  <c r="L153" i="2"/>
  <c r="M153" i="2"/>
  <c r="N153" i="2"/>
  <c r="D154" i="2"/>
  <c r="E154" i="2"/>
  <c r="F154" i="2"/>
  <c r="G154" i="2"/>
  <c r="H154" i="2"/>
  <c r="I154" i="2"/>
  <c r="J154" i="2"/>
  <c r="K154" i="2"/>
  <c r="L154" i="2"/>
  <c r="M154" i="2"/>
  <c r="N154" i="2"/>
  <c r="D155" i="2"/>
  <c r="E155" i="2"/>
  <c r="F155" i="2"/>
  <c r="G155" i="2"/>
  <c r="H155" i="2"/>
  <c r="I155" i="2"/>
  <c r="J155" i="2"/>
  <c r="K155" i="2"/>
  <c r="L155" i="2"/>
  <c r="M155" i="2"/>
  <c r="N155" i="2"/>
  <c r="D156" i="2"/>
  <c r="E156" i="2"/>
  <c r="F156" i="2"/>
  <c r="G156" i="2"/>
  <c r="H156" i="2"/>
  <c r="I156" i="2"/>
  <c r="J156" i="2"/>
  <c r="K156" i="2"/>
  <c r="L156" i="2"/>
  <c r="M156" i="2"/>
  <c r="N156" i="2"/>
  <c r="D157" i="2"/>
  <c r="E157" i="2"/>
  <c r="F157" i="2"/>
  <c r="G157" i="2"/>
  <c r="H157" i="2"/>
  <c r="I157" i="2"/>
  <c r="J157" i="2"/>
  <c r="K157" i="2"/>
  <c r="L157" i="2"/>
  <c r="M157" i="2"/>
  <c r="N157" i="2"/>
  <c r="D158" i="2"/>
  <c r="E158" i="2"/>
  <c r="F158" i="2"/>
  <c r="G158" i="2"/>
  <c r="H158" i="2"/>
  <c r="I158" i="2"/>
  <c r="J158" i="2"/>
  <c r="K158" i="2"/>
  <c r="L158" i="2"/>
  <c r="M158" i="2"/>
  <c r="N158" i="2"/>
  <c r="D159" i="2"/>
  <c r="E159" i="2"/>
  <c r="F159" i="2"/>
  <c r="G159" i="2"/>
  <c r="H159" i="2"/>
  <c r="I159" i="2"/>
  <c r="J159" i="2"/>
  <c r="K159" i="2"/>
  <c r="L159" i="2"/>
  <c r="M159" i="2"/>
  <c r="N159" i="2"/>
  <c r="D160" i="2"/>
  <c r="E160" i="2"/>
  <c r="F160" i="2"/>
  <c r="G160" i="2"/>
  <c r="H160" i="2"/>
  <c r="I160" i="2"/>
  <c r="J160" i="2"/>
  <c r="K160" i="2"/>
  <c r="L160" i="2"/>
  <c r="M160" i="2"/>
  <c r="N160" i="2"/>
  <c r="D161" i="2"/>
  <c r="E161" i="2"/>
  <c r="F161" i="2"/>
  <c r="G161" i="2"/>
  <c r="H161" i="2"/>
  <c r="I161" i="2"/>
  <c r="J161" i="2"/>
  <c r="K161" i="2"/>
  <c r="L161" i="2"/>
  <c r="M161" i="2"/>
  <c r="N161" i="2"/>
  <c r="D162" i="2"/>
  <c r="E162" i="2"/>
  <c r="F162" i="2"/>
  <c r="G162" i="2"/>
  <c r="H162" i="2"/>
  <c r="I162" i="2"/>
  <c r="J162" i="2"/>
  <c r="K162" i="2"/>
  <c r="L162" i="2"/>
  <c r="M162" i="2"/>
  <c r="N162" i="2"/>
  <c r="D163" i="2"/>
  <c r="E163" i="2"/>
  <c r="F163" i="2"/>
  <c r="G163" i="2"/>
  <c r="H163" i="2"/>
  <c r="I163" i="2"/>
  <c r="J163" i="2"/>
  <c r="K163" i="2"/>
  <c r="L163" i="2"/>
  <c r="M163" i="2"/>
  <c r="N163" i="2"/>
  <c r="D164" i="2"/>
  <c r="E164" i="2"/>
  <c r="F164" i="2"/>
  <c r="G164" i="2"/>
  <c r="H164" i="2"/>
  <c r="I164" i="2"/>
  <c r="J164" i="2"/>
  <c r="K164" i="2"/>
  <c r="L164" i="2"/>
  <c r="M164" i="2"/>
  <c r="N164" i="2"/>
  <c r="D165" i="2"/>
  <c r="E165" i="2"/>
  <c r="F165" i="2"/>
  <c r="G165" i="2"/>
  <c r="H165" i="2"/>
  <c r="I165" i="2"/>
  <c r="J165" i="2"/>
  <c r="K165" i="2"/>
  <c r="L165" i="2"/>
  <c r="M165" i="2"/>
  <c r="N165" i="2"/>
  <c r="D166" i="2"/>
  <c r="E166" i="2"/>
  <c r="F166" i="2"/>
  <c r="G166" i="2"/>
  <c r="H166" i="2"/>
  <c r="I166" i="2"/>
  <c r="J166" i="2"/>
  <c r="K166" i="2"/>
  <c r="L166" i="2"/>
  <c r="M166" i="2"/>
  <c r="N166" i="2"/>
  <c r="D167" i="2"/>
  <c r="E167" i="2"/>
  <c r="F167" i="2"/>
  <c r="G167" i="2"/>
  <c r="H167" i="2"/>
  <c r="I167" i="2"/>
  <c r="J167" i="2"/>
  <c r="K167" i="2"/>
  <c r="L167" i="2"/>
  <c r="M167" i="2"/>
  <c r="N167" i="2"/>
  <c r="D168" i="2"/>
  <c r="E168" i="2"/>
  <c r="F168" i="2"/>
  <c r="G168" i="2"/>
  <c r="H168" i="2"/>
  <c r="I168" i="2"/>
  <c r="J168" i="2"/>
  <c r="K168" i="2"/>
  <c r="L168" i="2"/>
  <c r="M168" i="2"/>
  <c r="N168" i="2"/>
  <c r="D169" i="2"/>
  <c r="E169" i="2"/>
  <c r="F169" i="2"/>
  <c r="G169" i="2"/>
  <c r="H169" i="2"/>
  <c r="I169" i="2"/>
  <c r="J169" i="2"/>
  <c r="K169" i="2"/>
  <c r="L169" i="2"/>
  <c r="M169" i="2"/>
  <c r="N169" i="2"/>
  <c r="D170" i="2"/>
  <c r="E170" i="2"/>
  <c r="F170" i="2"/>
  <c r="G170" i="2"/>
  <c r="H170" i="2"/>
  <c r="I170" i="2"/>
  <c r="J170" i="2"/>
  <c r="K170" i="2"/>
  <c r="L170" i="2"/>
  <c r="M170" i="2"/>
  <c r="N170" i="2"/>
  <c r="D171" i="2"/>
  <c r="E171" i="2"/>
  <c r="F171" i="2"/>
  <c r="G171" i="2"/>
  <c r="H171" i="2"/>
  <c r="I171" i="2"/>
  <c r="J171" i="2"/>
  <c r="K171" i="2"/>
  <c r="L171" i="2"/>
  <c r="M171" i="2"/>
  <c r="N171" i="2"/>
  <c r="D172" i="2"/>
  <c r="E172" i="2"/>
  <c r="F172" i="2"/>
  <c r="G172" i="2"/>
  <c r="H172" i="2"/>
  <c r="I172" i="2"/>
  <c r="J172" i="2"/>
  <c r="K172" i="2"/>
  <c r="L172" i="2"/>
  <c r="M172" i="2"/>
  <c r="N172" i="2"/>
  <c r="D173" i="2"/>
  <c r="E173" i="2"/>
  <c r="F173" i="2"/>
  <c r="G173" i="2"/>
  <c r="H173" i="2"/>
  <c r="I173" i="2"/>
  <c r="J173" i="2"/>
  <c r="K173" i="2"/>
  <c r="L173" i="2"/>
  <c r="M173" i="2"/>
  <c r="N173" i="2"/>
  <c r="D174" i="2"/>
  <c r="E174" i="2"/>
  <c r="F174" i="2"/>
  <c r="G174" i="2"/>
  <c r="H174" i="2"/>
  <c r="I174" i="2"/>
  <c r="J174" i="2"/>
  <c r="K174" i="2"/>
  <c r="L174" i="2"/>
  <c r="M174" i="2"/>
  <c r="N174" i="2"/>
  <c r="D175" i="2"/>
  <c r="E175" i="2"/>
  <c r="F175" i="2"/>
  <c r="G175" i="2"/>
  <c r="H175" i="2"/>
  <c r="I175" i="2"/>
  <c r="J175" i="2"/>
  <c r="K175" i="2"/>
  <c r="L175" i="2"/>
  <c r="M175" i="2"/>
  <c r="N175" i="2"/>
  <c r="D176" i="2"/>
  <c r="E176" i="2"/>
  <c r="F176" i="2"/>
  <c r="G176" i="2"/>
  <c r="H176" i="2"/>
  <c r="I176" i="2"/>
  <c r="J176" i="2"/>
  <c r="K176" i="2"/>
  <c r="L176" i="2"/>
  <c r="M176" i="2"/>
  <c r="N176" i="2"/>
  <c r="D177" i="2"/>
  <c r="E177" i="2"/>
  <c r="F177" i="2"/>
  <c r="G177" i="2"/>
  <c r="H177" i="2"/>
  <c r="I177" i="2"/>
  <c r="J177" i="2"/>
  <c r="K177" i="2"/>
  <c r="L177" i="2"/>
  <c r="M177" i="2"/>
  <c r="N177" i="2"/>
  <c r="D178" i="2"/>
  <c r="E178" i="2"/>
  <c r="F178" i="2"/>
  <c r="G178" i="2"/>
  <c r="H178" i="2"/>
  <c r="I178" i="2"/>
  <c r="J178" i="2"/>
  <c r="K178" i="2"/>
  <c r="L178" i="2"/>
  <c r="M178" i="2"/>
  <c r="N178" i="2"/>
  <c r="D179" i="2"/>
  <c r="E179" i="2"/>
  <c r="F179" i="2"/>
  <c r="G179" i="2"/>
  <c r="H179" i="2"/>
  <c r="I179" i="2"/>
  <c r="J179" i="2"/>
  <c r="K179" i="2"/>
  <c r="L179" i="2"/>
  <c r="M179" i="2"/>
  <c r="N179" i="2"/>
  <c r="D180" i="2"/>
  <c r="E180" i="2"/>
  <c r="F180" i="2"/>
  <c r="G180" i="2"/>
  <c r="H180" i="2"/>
  <c r="I180" i="2"/>
  <c r="J180" i="2"/>
  <c r="K180" i="2"/>
  <c r="L180" i="2"/>
  <c r="M180" i="2"/>
  <c r="N180" i="2"/>
  <c r="D181" i="2"/>
  <c r="E181" i="2"/>
  <c r="F181" i="2"/>
  <c r="G181" i="2"/>
  <c r="H181" i="2"/>
  <c r="I181" i="2"/>
  <c r="J181" i="2"/>
  <c r="K181" i="2"/>
  <c r="L181" i="2"/>
  <c r="M181" i="2"/>
  <c r="N181" i="2"/>
  <c r="D182" i="2"/>
  <c r="E182" i="2"/>
  <c r="F182" i="2"/>
  <c r="G182" i="2"/>
  <c r="H182" i="2"/>
  <c r="I182" i="2"/>
  <c r="J182" i="2"/>
  <c r="K182" i="2"/>
  <c r="L182" i="2"/>
  <c r="M182" i="2"/>
  <c r="N182" i="2"/>
  <c r="D183" i="2"/>
  <c r="E183" i="2"/>
  <c r="F183" i="2"/>
  <c r="G183" i="2"/>
  <c r="H183" i="2"/>
  <c r="I183" i="2"/>
  <c r="J183" i="2"/>
  <c r="K183" i="2"/>
  <c r="L183" i="2"/>
  <c r="M183" i="2"/>
  <c r="N183" i="2"/>
  <c r="D184" i="2"/>
  <c r="E184" i="2"/>
  <c r="F184" i="2"/>
  <c r="G184" i="2"/>
  <c r="H184" i="2"/>
  <c r="I184" i="2"/>
  <c r="J184" i="2"/>
  <c r="K184" i="2"/>
  <c r="L184" i="2"/>
  <c r="M184" i="2"/>
  <c r="N184" i="2"/>
  <c r="D185" i="2"/>
  <c r="E185" i="2"/>
  <c r="F185" i="2"/>
  <c r="G185" i="2"/>
  <c r="H185" i="2"/>
  <c r="I185" i="2"/>
  <c r="J185" i="2"/>
  <c r="K185" i="2"/>
  <c r="L185" i="2"/>
  <c r="M185" i="2"/>
  <c r="N185" i="2"/>
  <c r="D186" i="2"/>
  <c r="E186" i="2"/>
  <c r="F186" i="2"/>
  <c r="G186" i="2"/>
  <c r="H186" i="2"/>
  <c r="I186" i="2"/>
  <c r="J186" i="2"/>
  <c r="K186" i="2"/>
  <c r="L186" i="2"/>
  <c r="M186" i="2"/>
  <c r="N186" i="2"/>
  <c r="D187" i="2"/>
  <c r="E187" i="2"/>
  <c r="F187" i="2"/>
  <c r="G187" i="2"/>
  <c r="H187" i="2"/>
  <c r="I187" i="2"/>
  <c r="J187" i="2"/>
  <c r="K187" i="2"/>
  <c r="L187" i="2"/>
  <c r="M187" i="2"/>
  <c r="N187" i="2"/>
  <c r="D188" i="2"/>
  <c r="E188" i="2"/>
  <c r="F188" i="2"/>
  <c r="G188" i="2"/>
  <c r="H188" i="2"/>
  <c r="I188" i="2"/>
  <c r="J188" i="2"/>
  <c r="K188" i="2"/>
  <c r="L188" i="2"/>
  <c r="M188" i="2"/>
  <c r="N188" i="2"/>
  <c r="D189" i="2"/>
  <c r="E189" i="2"/>
  <c r="F189" i="2"/>
  <c r="G189" i="2"/>
  <c r="H189" i="2"/>
  <c r="I189" i="2"/>
  <c r="J189" i="2"/>
  <c r="K189" i="2"/>
  <c r="L189" i="2"/>
  <c r="M189" i="2"/>
  <c r="N189" i="2"/>
  <c r="D190" i="2"/>
  <c r="E190" i="2"/>
  <c r="F190" i="2"/>
  <c r="G190" i="2"/>
  <c r="H190" i="2"/>
  <c r="I190" i="2"/>
  <c r="J190" i="2"/>
  <c r="K190" i="2"/>
  <c r="L190" i="2"/>
  <c r="M190" i="2"/>
  <c r="N190" i="2"/>
  <c r="D191" i="2"/>
  <c r="E191" i="2"/>
  <c r="F191" i="2"/>
  <c r="G191" i="2"/>
  <c r="H191" i="2"/>
  <c r="I191" i="2"/>
  <c r="J191" i="2"/>
  <c r="K191" i="2"/>
  <c r="L191" i="2"/>
  <c r="M191" i="2"/>
  <c r="N191" i="2"/>
  <c r="D192" i="2"/>
  <c r="E192" i="2"/>
  <c r="F192" i="2"/>
  <c r="G192" i="2"/>
  <c r="H192" i="2"/>
  <c r="I192" i="2"/>
  <c r="J192" i="2"/>
  <c r="K192" i="2"/>
  <c r="L192" i="2"/>
  <c r="M192" i="2"/>
  <c r="N192" i="2"/>
  <c r="D193" i="2"/>
  <c r="E193" i="2"/>
  <c r="F193" i="2"/>
  <c r="G193" i="2"/>
  <c r="H193" i="2"/>
  <c r="I193" i="2"/>
  <c r="J193" i="2"/>
  <c r="K193" i="2"/>
  <c r="L193" i="2"/>
  <c r="M193" i="2"/>
  <c r="N193" i="2"/>
  <c r="D194" i="2"/>
  <c r="E194" i="2"/>
  <c r="F194" i="2"/>
  <c r="G194" i="2"/>
  <c r="H194" i="2"/>
  <c r="I194" i="2"/>
  <c r="J194" i="2"/>
  <c r="K194" i="2"/>
  <c r="L194" i="2"/>
  <c r="M194" i="2"/>
  <c r="N194" i="2"/>
  <c r="D195" i="2"/>
  <c r="E195" i="2"/>
  <c r="F195" i="2"/>
  <c r="G195" i="2"/>
  <c r="H195" i="2"/>
  <c r="I195" i="2"/>
  <c r="J195" i="2"/>
  <c r="K195" i="2"/>
  <c r="L195" i="2"/>
  <c r="M195" i="2"/>
  <c r="N195" i="2"/>
  <c r="D196" i="2"/>
  <c r="E196" i="2"/>
  <c r="F196" i="2"/>
  <c r="G196" i="2"/>
  <c r="H196" i="2"/>
  <c r="I196" i="2"/>
  <c r="J196" i="2"/>
  <c r="K196" i="2"/>
  <c r="L196" i="2"/>
  <c r="M196" i="2"/>
  <c r="N196" i="2"/>
  <c r="D197" i="2"/>
  <c r="E197" i="2"/>
  <c r="F197" i="2"/>
  <c r="G197" i="2"/>
  <c r="H197" i="2"/>
  <c r="I197" i="2"/>
  <c r="J197" i="2"/>
  <c r="K197" i="2"/>
  <c r="L197" i="2"/>
  <c r="M197" i="2"/>
  <c r="N197" i="2"/>
  <c r="D198" i="2"/>
  <c r="E198" i="2"/>
  <c r="F198" i="2"/>
  <c r="G198" i="2"/>
  <c r="H198" i="2"/>
  <c r="I198" i="2"/>
  <c r="J198" i="2"/>
  <c r="K198" i="2"/>
  <c r="L198" i="2"/>
  <c r="M198" i="2"/>
  <c r="N198" i="2"/>
  <c r="D199" i="2"/>
  <c r="E199" i="2"/>
  <c r="F199" i="2"/>
  <c r="G199" i="2"/>
  <c r="H199" i="2"/>
  <c r="I199" i="2"/>
  <c r="J199" i="2"/>
  <c r="K199" i="2"/>
  <c r="L199" i="2"/>
  <c r="M199" i="2"/>
  <c r="N199" i="2"/>
  <c r="D200" i="2"/>
  <c r="E200" i="2"/>
  <c r="F200" i="2"/>
  <c r="G200" i="2"/>
  <c r="H200" i="2"/>
  <c r="I200" i="2"/>
  <c r="J200" i="2"/>
  <c r="K200" i="2"/>
  <c r="L200" i="2"/>
  <c r="M200" i="2"/>
  <c r="N200" i="2"/>
  <c r="D201" i="2"/>
  <c r="E201" i="2"/>
  <c r="F201" i="2"/>
  <c r="G201" i="2"/>
  <c r="H201" i="2"/>
  <c r="I201" i="2"/>
  <c r="J201" i="2"/>
  <c r="K201" i="2"/>
  <c r="L201" i="2"/>
  <c r="M201" i="2"/>
  <c r="N201" i="2"/>
  <c r="D202" i="2"/>
  <c r="E202" i="2"/>
  <c r="F202" i="2"/>
  <c r="G202" i="2"/>
  <c r="H202" i="2"/>
  <c r="I202" i="2"/>
  <c r="J202" i="2"/>
  <c r="K202" i="2"/>
  <c r="L202" i="2"/>
  <c r="M202" i="2"/>
  <c r="N202" i="2"/>
  <c r="D203" i="2"/>
  <c r="E203" i="2"/>
  <c r="F203" i="2"/>
  <c r="G203" i="2"/>
  <c r="H203" i="2"/>
  <c r="I203" i="2"/>
  <c r="J203" i="2"/>
  <c r="K203" i="2"/>
  <c r="L203" i="2"/>
  <c r="M203" i="2"/>
  <c r="N203" i="2"/>
  <c r="D204" i="2"/>
  <c r="E204" i="2"/>
  <c r="F204" i="2"/>
  <c r="G204" i="2"/>
  <c r="H204" i="2"/>
  <c r="I204" i="2"/>
  <c r="J204" i="2"/>
  <c r="K204" i="2"/>
  <c r="L204" i="2"/>
  <c r="M204" i="2"/>
  <c r="N204" i="2"/>
  <c r="D205" i="2"/>
  <c r="E205" i="2"/>
  <c r="F205" i="2"/>
  <c r="G205" i="2"/>
  <c r="H205" i="2"/>
  <c r="I205" i="2"/>
  <c r="J205" i="2"/>
  <c r="K205" i="2"/>
  <c r="L205" i="2"/>
  <c r="M205" i="2"/>
  <c r="N205" i="2"/>
  <c r="D206" i="2"/>
  <c r="E206" i="2"/>
  <c r="F206" i="2"/>
  <c r="G206" i="2"/>
  <c r="H206" i="2"/>
  <c r="I206" i="2"/>
  <c r="J206" i="2"/>
  <c r="K206" i="2"/>
  <c r="L206" i="2"/>
  <c r="M206" i="2"/>
  <c r="N206" i="2"/>
  <c r="D207" i="2"/>
  <c r="E207" i="2"/>
  <c r="F207" i="2"/>
  <c r="G207" i="2"/>
  <c r="H207" i="2"/>
  <c r="I207" i="2"/>
  <c r="J207" i="2"/>
  <c r="K207" i="2"/>
  <c r="L207" i="2"/>
  <c r="M207" i="2"/>
  <c r="N207" i="2"/>
  <c r="D208" i="2"/>
  <c r="E208" i="2"/>
  <c r="F208" i="2"/>
  <c r="G208" i="2"/>
  <c r="H208" i="2"/>
  <c r="I208" i="2"/>
  <c r="J208" i="2"/>
  <c r="K208" i="2"/>
  <c r="L208" i="2"/>
  <c r="M208" i="2"/>
  <c r="N208" i="2"/>
  <c r="D209" i="2"/>
  <c r="E209" i="2"/>
  <c r="F209" i="2"/>
  <c r="G209" i="2"/>
  <c r="H209" i="2"/>
  <c r="I209" i="2"/>
  <c r="J209" i="2"/>
  <c r="K209" i="2"/>
  <c r="L209" i="2"/>
  <c r="M209" i="2"/>
  <c r="N209" i="2"/>
  <c r="D210" i="2"/>
  <c r="E210" i="2"/>
  <c r="F210" i="2"/>
  <c r="G210" i="2"/>
  <c r="H210" i="2"/>
  <c r="I210" i="2"/>
  <c r="J210" i="2"/>
  <c r="K210" i="2"/>
  <c r="L210" i="2"/>
  <c r="M210" i="2"/>
  <c r="N210" i="2"/>
  <c r="D211" i="2"/>
  <c r="E211" i="2"/>
  <c r="F211" i="2"/>
  <c r="G211" i="2"/>
  <c r="H211" i="2"/>
  <c r="I211" i="2"/>
  <c r="J211" i="2"/>
  <c r="K211" i="2"/>
  <c r="L211" i="2"/>
  <c r="M211" i="2"/>
  <c r="N211" i="2"/>
  <c r="D212" i="2"/>
  <c r="E212" i="2"/>
  <c r="F212" i="2"/>
  <c r="G212" i="2"/>
  <c r="H212" i="2"/>
  <c r="I212" i="2"/>
  <c r="J212" i="2"/>
  <c r="K212" i="2"/>
  <c r="L212" i="2"/>
  <c r="M212" i="2"/>
  <c r="N212" i="2"/>
  <c r="D213" i="2"/>
  <c r="E213" i="2"/>
  <c r="F213" i="2"/>
  <c r="G213" i="2"/>
  <c r="H213" i="2"/>
  <c r="I213" i="2"/>
  <c r="J213" i="2"/>
  <c r="K213" i="2"/>
  <c r="L213" i="2"/>
  <c r="M213" i="2"/>
  <c r="N213" i="2"/>
  <c r="D214" i="2"/>
  <c r="E214" i="2"/>
  <c r="F214" i="2"/>
  <c r="G214" i="2"/>
  <c r="H214" i="2"/>
  <c r="I214" i="2"/>
  <c r="J214" i="2"/>
  <c r="K214" i="2"/>
  <c r="L214" i="2"/>
  <c r="M214" i="2"/>
  <c r="N214" i="2"/>
  <c r="D215" i="2"/>
  <c r="E215" i="2"/>
  <c r="F215" i="2"/>
  <c r="G215" i="2"/>
  <c r="H215" i="2"/>
  <c r="I215" i="2"/>
  <c r="J215" i="2"/>
  <c r="K215" i="2"/>
  <c r="L215" i="2"/>
  <c r="M215" i="2"/>
  <c r="N215" i="2"/>
  <c r="D216" i="2"/>
  <c r="E216" i="2"/>
  <c r="F216" i="2"/>
  <c r="G216" i="2"/>
  <c r="H216" i="2"/>
  <c r="I216" i="2"/>
  <c r="J216" i="2"/>
  <c r="K216" i="2"/>
  <c r="L216" i="2"/>
  <c r="M216" i="2"/>
  <c r="N216" i="2"/>
  <c r="D217" i="2"/>
  <c r="E217" i="2"/>
  <c r="F217" i="2"/>
  <c r="G217" i="2"/>
  <c r="H217" i="2"/>
  <c r="I217" i="2"/>
  <c r="J217" i="2"/>
  <c r="K217" i="2"/>
  <c r="L217" i="2"/>
  <c r="M217" i="2"/>
  <c r="N217" i="2"/>
  <c r="D218" i="2"/>
  <c r="E218" i="2"/>
  <c r="F218" i="2"/>
  <c r="G218" i="2"/>
  <c r="H218" i="2"/>
  <c r="I218" i="2"/>
  <c r="J218" i="2"/>
  <c r="K218" i="2"/>
  <c r="L218" i="2"/>
  <c r="M218" i="2"/>
  <c r="N218" i="2"/>
  <c r="D219" i="2"/>
  <c r="E219" i="2"/>
  <c r="F219" i="2"/>
  <c r="G219" i="2"/>
  <c r="H219" i="2"/>
  <c r="I219" i="2"/>
  <c r="J219" i="2"/>
  <c r="K219" i="2"/>
  <c r="L219" i="2"/>
  <c r="M219" i="2"/>
  <c r="N219" i="2"/>
  <c r="D220" i="2"/>
  <c r="E220" i="2"/>
  <c r="F220" i="2"/>
  <c r="G220" i="2"/>
  <c r="H220" i="2"/>
  <c r="I220" i="2"/>
  <c r="J220" i="2"/>
  <c r="K220" i="2"/>
  <c r="L220" i="2"/>
  <c r="M220" i="2"/>
  <c r="N220" i="2"/>
  <c r="D221" i="2"/>
  <c r="E221" i="2"/>
  <c r="F221" i="2"/>
  <c r="G221" i="2"/>
  <c r="H221" i="2"/>
  <c r="I221" i="2"/>
  <c r="J221" i="2"/>
  <c r="K221" i="2"/>
  <c r="L221" i="2"/>
  <c r="M221" i="2"/>
  <c r="N221" i="2"/>
  <c r="D222" i="2"/>
  <c r="E222" i="2"/>
  <c r="F222" i="2"/>
  <c r="G222" i="2"/>
  <c r="H222" i="2"/>
  <c r="I222" i="2"/>
  <c r="J222" i="2"/>
  <c r="K222" i="2"/>
  <c r="L222" i="2"/>
  <c r="M222" i="2"/>
  <c r="N222" i="2"/>
  <c r="D223" i="2"/>
  <c r="E223" i="2"/>
  <c r="F223" i="2"/>
  <c r="G223" i="2"/>
  <c r="H223" i="2"/>
  <c r="I223" i="2"/>
  <c r="J223" i="2"/>
  <c r="K223" i="2"/>
  <c r="L223" i="2"/>
  <c r="M223" i="2"/>
  <c r="N223" i="2"/>
  <c r="D224" i="2"/>
  <c r="E224" i="2"/>
  <c r="F224" i="2"/>
  <c r="G224" i="2"/>
  <c r="H224" i="2"/>
  <c r="I224" i="2"/>
  <c r="J224" i="2"/>
  <c r="K224" i="2"/>
  <c r="L224" i="2"/>
  <c r="M224" i="2"/>
  <c r="N224" i="2"/>
  <c r="D225" i="2"/>
  <c r="E225" i="2"/>
  <c r="F225" i="2"/>
  <c r="G225" i="2"/>
  <c r="H225" i="2"/>
  <c r="I225" i="2"/>
  <c r="J225" i="2"/>
  <c r="K225" i="2"/>
  <c r="L225" i="2"/>
  <c r="M225" i="2"/>
  <c r="N225" i="2"/>
  <c r="D226" i="2"/>
  <c r="E226" i="2"/>
  <c r="F226" i="2"/>
  <c r="G226" i="2"/>
  <c r="H226" i="2"/>
  <c r="I226" i="2"/>
  <c r="J226" i="2"/>
  <c r="K226" i="2"/>
  <c r="L226" i="2"/>
  <c r="M226" i="2"/>
  <c r="N226" i="2"/>
  <c r="D227" i="2"/>
  <c r="E227" i="2"/>
  <c r="F227" i="2"/>
  <c r="G227" i="2"/>
  <c r="H227" i="2"/>
  <c r="I227" i="2"/>
  <c r="J227" i="2"/>
  <c r="K227" i="2"/>
  <c r="L227" i="2"/>
  <c r="M227" i="2"/>
  <c r="N227" i="2"/>
  <c r="D228" i="2"/>
  <c r="E228" i="2"/>
  <c r="F228" i="2"/>
  <c r="G228" i="2"/>
  <c r="H228" i="2"/>
  <c r="I228" i="2"/>
  <c r="J228" i="2"/>
  <c r="K228" i="2"/>
  <c r="L228" i="2"/>
  <c r="M228" i="2"/>
  <c r="N228" i="2"/>
  <c r="D229" i="2"/>
  <c r="E229" i="2"/>
  <c r="F229" i="2"/>
  <c r="G229" i="2"/>
  <c r="H229" i="2"/>
  <c r="I229" i="2"/>
  <c r="J229" i="2"/>
  <c r="K229" i="2"/>
  <c r="L229" i="2"/>
  <c r="M229" i="2"/>
  <c r="N229" i="2"/>
  <c r="D230" i="2"/>
  <c r="E230" i="2"/>
  <c r="F230" i="2"/>
  <c r="G230" i="2"/>
  <c r="H230" i="2"/>
  <c r="I230" i="2"/>
  <c r="J230" i="2"/>
  <c r="K230" i="2"/>
  <c r="L230" i="2"/>
  <c r="M230" i="2"/>
  <c r="N230" i="2"/>
  <c r="D231" i="2"/>
  <c r="E231" i="2"/>
  <c r="F231" i="2"/>
  <c r="G231" i="2"/>
  <c r="H231" i="2"/>
  <c r="I231" i="2"/>
  <c r="J231" i="2"/>
  <c r="K231" i="2"/>
  <c r="L231" i="2"/>
  <c r="M231" i="2"/>
  <c r="N231" i="2"/>
  <c r="D232" i="2"/>
  <c r="E232" i="2"/>
  <c r="F232" i="2"/>
  <c r="G232" i="2"/>
  <c r="H232" i="2"/>
  <c r="I232" i="2"/>
  <c r="J232" i="2"/>
  <c r="K232" i="2"/>
  <c r="L232" i="2"/>
  <c r="M232" i="2"/>
  <c r="N232" i="2"/>
  <c r="D233" i="2"/>
  <c r="E233" i="2"/>
  <c r="F233" i="2"/>
  <c r="G233" i="2"/>
  <c r="H233" i="2"/>
  <c r="I233" i="2"/>
  <c r="J233" i="2"/>
  <c r="K233" i="2"/>
  <c r="L233" i="2"/>
  <c r="M233" i="2"/>
  <c r="N233" i="2"/>
  <c r="D234" i="2"/>
  <c r="E234" i="2"/>
  <c r="F234" i="2"/>
  <c r="G234" i="2"/>
  <c r="H234" i="2"/>
  <c r="I234" i="2"/>
  <c r="J234" i="2"/>
  <c r="K234" i="2"/>
  <c r="L234" i="2"/>
  <c r="M234" i="2"/>
  <c r="N234" i="2"/>
  <c r="D235" i="2"/>
  <c r="E235" i="2"/>
  <c r="F235" i="2"/>
  <c r="G235" i="2"/>
  <c r="H235" i="2"/>
  <c r="I235" i="2"/>
  <c r="J235" i="2"/>
  <c r="K235" i="2"/>
  <c r="L235" i="2"/>
  <c r="M235" i="2"/>
  <c r="N235" i="2"/>
  <c r="D236" i="2"/>
  <c r="E236" i="2"/>
  <c r="F236" i="2"/>
  <c r="G236" i="2"/>
  <c r="H236" i="2"/>
  <c r="I236" i="2"/>
  <c r="J236" i="2"/>
  <c r="K236" i="2"/>
  <c r="L236" i="2"/>
  <c r="M236" i="2"/>
  <c r="N236" i="2"/>
  <c r="D237" i="2"/>
  <c r="E237" i="2"/>
  <c r="F237" i="2"/>
  <c r="G237" i="2"/>
  <c r="H237" i="2"/>
  <c r="I237" i="2"/>
  <c r="J237" i="2"/>
  <c r="K237" i="2"/>
  <c r="L237" i="2"/>
  <c r="M237" i="2"/>
  <c r="N237" i="2"/>
  <c r="D238" i="2"/>
  <c r="E238" i="2"/>
  <c r="F238" i="2"/>
  <c r="G238" i="2"/>
  <c r="H238" i="2"/>
  <c r="I238" i="2"/>
  <c r="J238" i="2"/>
  <c r="K238" i="2"/>
  <c r="L238" i="2"/>
  <c r="M238" i="2"/>
  <c r="N238" i="2"/>
  <c r="D239" i="2"/>
  <c r="E239" i="2"/>
  <c r="F239" i="2"/>
  <c r="G239" i="2"/>
  <c r="H239" i="2"/>
  <c r="I239" i="2"/>
  <c r="J239" i="2"/>
  <c r="K239" i="2"/>
  <c r="L239" i="2"/>
  <c r="M239" i="2"/>
  <c r="N239" i="2"/>
  <c r="D240" i="2"/>
  <c r="E240" i="2"/>
  <c r="F240" i="2"/>
  <c r="G240" i="2"/>
  <c r="H240" i="2"/>
  <c r="I240" i="2"/>
  <c r="J240" i="2"/>
  <c r="K240" i="2"/>
  <c r="L240" i="2"/>
  <c r="M240" i="2"/>
  <c r="N240" i="2"/>
  <c r="D241" i="2"/>
  <c r="E241" i="2"/>
  <c r="F241" i="2"/>
  <c r="G241" i="2"/>
  <c r="H241" i="2"/>
  <c r="I241" i="2"/>
  <c r="J241" i="2"/>
  <c r="K241" i="2"/>
  <c r="L241" i="2"/>
  <c r="M241" i="2"/>
  <c r="N241" i="2"/>
  <c r="D242" i="2"/>
  <c r="E242" i="2"/>
  <c r="F242" i="2"/>
  <c r="G242" i="2"/>
  <c r="H242" i="2"/>
  <c r="I242" i="2"/>
  <c r="J242" i="2"/>
  <c r="K242" i="2"/>
  <c r="L242" i="2"/>
  <c r="M242" i="2"/>
  <c r="N242" i="2"/>
  <c r="D243" i="2"/>
  <c r="E243" i="2"/>
  <c r="F243" i="2"/>
  <c r="G243" i="2"/>
  <c r="H243" i="2"/>
  <c r="I243" i="2"/>
  <c r="J243" i="2"/>
  <c r="K243" i="2"/>
  <c r="L243" i="2"/>
  <c r="M243" i="2"/>
  <c r="N243" i="2"/>
  <c r="D244" i="2"/>
  <c r="E244" i="2"/>
  <c r="F244" i="2"/>
  <c r="G244" i="2"/>
  <c r="H244" i="2"/>
  <c r="I244" i="2"/>
  <c r="J244" i="2"/>
  <c r="K244" i="2"/>
  <c r="L244" i="2"/>
  <c r="M244" i="2"/>
  <c r="N244" i="2"/>
  <c r="D245" i="2"/>
  <c r="E245" i="2"/>
  <c r="F245" i="2"/>
  <c r="G245" i="2"/>
  <c r="H245" i="2"/>
  <c r="I245" i="2"/>
  <c r="J245" i="2"/>
  <c r="K245" i="2"/>
  <c r="L245" i="2"/>
  <c r="M245" i="2"/>
  <c r="N245" i="2"/>
  <c r="D246" i="2"/>
  <c r="E246" i="2"/>
  <c r="F246" i="2"/>
  <c r="G246" i="2"/>
  <c r="H246" i="2"/>
  <c r="I246" i="2"/>
  <c r="J246" i="2"/>
  <c r="K246" i="2"/>
  <c r="L246" i="2"/>
  <c r="M246" i="2"/>
  <c r="N246" i="2"/>
  <c r="D247" i="2"/>
  <c r="E247" i="2"/>
  <c r="F247" i="2"/>
  <c r="G247" i="2"/>
  <c r="H247" i="2"/>
  <c r="I247" i="2"/>
  <c r="J247" i="2"/>
  <c r="K247" i="2"/>
  <c r="L247" i="2"/>
  <c r="M247" i="2"/>
  <c r="N247" i="2"/>
  <c r="D248" i="2"/>
  <c r="E248" i="2"/>
  <c r="F248" i="2"/>
  <c r="G248" i="2"/>
  <c r="H248" i="2"/>
  <c r="I248" i="2"/>
  <c r="J248" i="2"/>
  <c r="K248" i="2"/>
  <c r="L248" i="2"/>
  <c r="M248" i="2"/>
  <c r="N248" i="2"/>
  <c r="D249" i="2"/>
  <c r="E249" i="2"/>
  <c r="F249" i="2"/>
  <c r="G249" i="2"/>
  <c r="H249" i="2"/>
  <c r="I249" i="2"/>
  <c r="J249" i="2"/>
  <c r="K249" i="2"/>
  <c r="L249" i="2"/>
  <c r="M249" i="2"/>
  <c r="N249" i="2"/>
  <c r="D250" i="2"/>
  <c r="E250" i="2"/>
  <c r="F250" i="2"/>
  <c r="G250" i="2"/>
  <c r="H250" i="2"/>
  <c r="I250" i="2"/>
  <c r="J250" i="2"/>
  <c r="K250" i="2"/>
  <c r="L250" i="2"/>
  <c r="M250" i="2"/>
  <c r="N250" i="2"/>
  <c r="D251" i="2"/>
  <c r="E251" i="2"/>
  <c r="F251" i="2"/>
  <c r="G251" i="2"/>
  <c r="H251" i="2"/>
  <c r="I251" i="2"/>
  <c r="J251" i="2"/>
  <c r="K251" i="2"/>
  <c r="L251" i="2"/>
  <c r="M251" i="2"/>
  <c r="N251" i="2"/>
  <c r="D252" i="2"/>
  <c r="E252" i="2"/>
  <c r="F252" i="2"/>
  <c r="G252" i="2"/>
  <c r="H252" i="2"/>
  <c r="I252" i="2"/>
  <c r="J252" i="2"/>
  <c r="K252" i="2"/>
  <c r="L252" i="2"/>
  <c r="M252" i="2"/>
  <c r="N252" i="2"/>
  <c r="D253" i="2"/>
  <c r="E253" i="2"/>
  <c r="F253" i="2"/>
  <c r="G253" i="2"/>
  <c r="H253" i="2"/>
  <c r="I253" i="2"/>
  <c r="J253" i="2"/>
  <c r="K253" i="2"/>
  <c r="L253" i="2"/>
  <c r="M253" i="2"/>
  <c r="N253" i="2"/>
  <c r="D254" i="2"/>
  <c r="E254" i="2"/>
  <c r="F254" i="2"/>
  <c r="G254" i="2"/>
  <c r="H254" i="2"/>
  <c r="I254" i="2"/>
  <c r="J254" i="2"/>
  <c r="K254" i="2"/>
  <c r="L254" i="2"/>
  <c r="M254" i="2"/>
  <c r="N254" i="2"/>
  <c r="D255" i="2"/>
  <c r="E255" i="2"/>
  <c r="F255" i="2"/>
  <c r="G255" i="2"/>
  <c r="H255" i="2"/>
  <c r="I255" i="2"/>
  <c r="J255" i="2"/>
  <c r="K255" i="2"/>
  <c r="L255" i="2"/>
  <c r="M255" i="2"/>
  <c r="N255" i="2"/>
  <c r="D256" i="2"/>
  <c r="E256" i="2"/>
  <c r="F256" i="2"/>
  <c r="G256" i="2"/>
  <c r="H256" i="2"/>
  <c r="I256" i="2"/>
  <c r="J256" i="2"/>
  <c r="K256" i="2"/>
  <c r="L256" i="2"/>
  <c r="M256" i="2"/>
  <c r="N256" i="2"/>
  <c r="D257" i="2"/>
  <c r="E257" i="2"/>
  <c r="F257" i="2"/>
  <c r="G257" i="2"/>
  <c r="H257" i="2"/>
  <c r="I257" i="2"/>
  <c r="J257" i="2"/>
  <c r="K257" i="2"/>
  <c r="L257" i="2"/>
  <c r="M257" i="2"/>
  <c r="N257" i="2"/>
  <c r="D258" i="2"/>
  <c r="E258" i="2"/>
  <c r="F258" i="2"/>
  <c r="G258" i="2"/>
  <c r="H258" i="2"/>
  <c r="I258" i="2"/>
  <c r="J258" i="2"/>
  <c r="K258" i="2"/>
  <c r="L258" i="2"/>
  <c r="M258" i="2"/>
  <c r="N258" i="2"/>
  <c r="D259" i="2"/>
  <c r="E259" i="2"/>
  <c r="F259" i="2"/>
  <c r="G259" i="2"/>
  <c r="H259" i="2"/>
  <c r="I259" i="2"/>
  <c r="J259" i="2"/>
  <c r="K259" i="2"/>
  <c r="L259" i="2"/>
  <c r="M259" i="2"/>
  <c r="N259" i="2"/>
  <c r="D260" i="2"/>
  <c r="E260" i="2"/>
  <c r="F260" i="2"/>
  <c r="G260" i="2"/>
  <c r="H260" i="2"/>
  <c r="I260" i="2"/>
  <c r="J260" i="2"/>
  <c r="K260" i="2"/>
  <c r="L260" i="2"/>
  <c r="M260" i="2"/>
  <c r="N260" i="2"/>
  <c r="I9" i="2" l="1"/>
  <c r="I11" i="2" s="1"/>
  <c r="H13" i="2"/>
  <c r="N9" i="2"/>
  <c r="N11" i="2" s="1"/>
  <c r="F9" i="2"/>
  <c r="F11" i="2" s="1"/>
  <c r="H11" i="2"/>
  <c r="M13" i="2"/>
  <c r="E13" i="2"/>
  <c r="L9" i="2"/>
  <c r="L11" i="2" s="1"/>
  <c r="D9" i="2"/>
  <c r="D11" i="2" s="1"/>
  <c r="K9" i="2"/>
  <c r="K11" i="2" s="1"/>
  <c r="N13" i="2"/>
  <c r="F13" i="2"/>
</calcChain>
</file>

<file path=xl/sharedStrings.xml><?xml version="1.0" encoding="utf-8"?>
<sst xmlns="http://schemas.openxmlformats.org/spreadsheetml/2006/main" count="374" uniqueCount="285">
  <si>
    <t>Unidentified Countries</t>
  </si>
  <si>
    <t>International Organizations</t>
  </si>
  <si>
    <t>Zimbabwe</t>
  </si>
  <si>
    <t>Zambia</t>
  </si>
  <si>
    <t>Yugoslavia (through May 1992)</t>
  </si>
  <si>
    <t>Yemen</t>
  </si>
  <si>
    <t>Western Sahara</t>
  </si>
  <si>
    <t>West Bank Administered by Israel</t>
  </si>
  <si>
    <t>Wallis and Futuna</t>
  </si>
  <si>
    <t>Vietnam</t>
  </si>
  <si>
    <t>Venezuela</t>
  </si>
  <si>
    <t>Vatican City</t>
  </si>
  <si>
    <t>Vanuatu</t>
  </si>
  <si>
    <t>Uzbekistan</t>
  </si>
  <si>
    <t>Uruguay</t>
  </si>
  <si>
    <t>Yes</t>
  </si>
  <si>
    <t>United Kingdom</t>
  </si>
  <si>
    <t>United Arab Emirates</t>
  </si>
  <si>
    <t>Ukraine</t>
  </si>
  <si>
    <t>Uganda</t>
  </si>
  <si>
    <t>Tuvalu</t>
  </si>
  <si>
    <t>Turks and Caicos Islands</t>
  </si>
  <si>
    <t>Turkmenistan</t>
  </si>
  <si>
    <t>Turkey</t>
  </si>
  <si>
    <t>Tunisia</t>
  </si>
  <si>
    <t>Trinidad and Tobago</t>
  </si>
  <si>
    <t>Tonga</t>
  </si>
  <si>
    <t>Tokelau</t>
  </si>
  <si>
    <t>Togo</t>
  </si>
  <si>
    <t>Timor-Leste</t>
  </si>
  <si>
    <t>Thailand</t>
  </si>
  <si>
    <t>Tanzania</t>
  </si>
  <si>
    <t>Tajikistan</t>
  </si>
  <si>
    <t>Taiwan</t>
  </si>
  <si>
    <t>Syria</t>
  </si>
  <si>
    <t>Switzerland</t>
  </si>
  <si>
    <t>Sweden</t>
  </si>
  <si>
    <t>Svalbard, Jan Mayen Island</t>
  </si>
  <si>
    <t>Suriname</t>
  </si>
  <si>
    <t>Sudan (through Jul 2011)</t>
  </si>
  <si>
    <t>Sudan</t>
  </si>
  <si>
    <t>St Vincent and the Grenadines</t>
  </si>
  <si>
    <t>St Pierre and Miquelon</t>
  </si>
  <si>
    <t>St Lucia</t>
  </si>
  <si>
    <t>St Kitts and Nevis</t>
  </si>
  <si>
    <t>St Helena</t>
  </si>
  <si>
    <t>Sri Lanka</t>
  </si>
  <si>
    <t>Spain</t>
  </si>
  <si>
    <t>Soviet Union (through Jun 1992)</t>
  </si>
  <si>
    <t>South Sudan</t>
  </si>
  <si>
    <t>South Africa</t>
  </si>
  <si>
    <t>Somalia</t>
  </si>
  <si>
    <t>Solomon Islands</t>
  </si>
  <si>
    <t>Slovenia</t>
  </si>
  <si>
    <t>Slovakia</t>
  </si>
  <si>
    <t>Sint Maarten</t>
  </si>
  <si>
    <t>Singapore</t>
  </si>
  <si>
    <t>Sierra Leone</t>
  </si>
  <si>
    <t>Seychelles</t>
  </si>
  <si>
    <t>Serbia and Montenegro (Aug 2003 - Dec 2006)</t>
  </si>
  <si>
    <t>Serbia (Jan 2007 - Dec 2008)</t>
  </si>
  <si>
    <t>Serbia</t>
  </si>
  <si>
    <t>Senegal</t>
  </si>
  <si>
    <t>Saudi Arabia</t>
  </si>
  <si>
    <t>Sao Tome and Principe</t>
  </si>
  <si>
    <t>San Marino</t>
  </si>
  <si>
    <t>Samoa</t>
  </si>
  <si>
    <t>Rwanda</t>
  </si>
  <si>
    <t>Russia</t>
  </si>
  <si>
    <t>Romania</t>
  </si>
  <si>
    <t>Reunion</t>
  </si>
  <si>
    <t>Qatar</t>
  </si>
  <si>
    <t>Puerto to US</t>
  </si>
  <si>
    <t>Portugal</t>
  </si>
  <si>
    <t>Poland</t>
  </si>
  <si>
    <t>Pitcairn Islands</t>
  </si>
  <si>
    <t>Philippines</t>
  </si>
  <si>
    <t>Peru</t>
  </si>
  <si>
    <t>Paraguay</t>
  </si>
  <si>
    <t>Papua New Guinea</t>
  </si>
  <si>
    <t>Panama</t>
  </si>
  <si>
    <t>Palau</t>
  </si>
  <si>
    <t>Pakistan</t>
  </si>
  <si>
    <t>Oman</t>
  </si>
  <si>
    <t>Norway</t>
  </si>
  <si>
    <t>Norfolk Island</t>
  </si>
  <si>
    <t>Niue</t>
  </si>
  <si>
    <t>Nigeria</t>
  </si>
  <si>
    <t>Niger</t>
  </si>
  <si>
    <t>Nicaragua</t>
  </si>
  <si>
    <t>New Zealand</t>
  </si>
  <si>
    <t>New Caledonia</t>
  </si>
  <si>
    <t>Netherlands Antilles (through Apr 2011)</t>
  </si>
  <si>
    <t>Netherlands</t>
  </si>
  <si>
    <t>Nepal</t>
  </si>
  <si>
    <t>Nauru</t>
  </si>
  <si>
    <t>Namibia</t>
  </si>
  <si>
    <t>Mozambique</t>
  </si>
  <si>
    <t>Morocco</t>
  </si>
  <si>
    <t>Montserrat</t>
  </si>
  <si>
    <t>Montenegro</t>
  </si>
  <si>
    <t>Mongolia</t>
  </si>
  <si>
    <t>Monaco</t>
  </si>
  <si>
    <t>Moldova</t>
  </si>
  <si>
    <t>Micronesia</t>
  </si>
  <si>
    <t>Mexico</t>
  </si>
  <si>
    <t>Mayotte</t>
  </si>
  <si>
    <t>Mauritius</t>
  </si>
  <si>
    <t>Mauritania</t>
  </si>
  <si>
    <t>Martinique</t>
  </si>
  <si>
    <t>Marshall Islands</t>
  </si>
  <si>
    <t>Malta</t>
  </si>
  <si>
    <t>Mali</t>
  </si>
  <si>
    <t>Maldives</t>
  </si>
  <si>
    <t>Malaysia</t>
  </si>
  <si>
    <t>Malawi</t>
  </si>
  <si>
    <t>Madagascar</t>
  </si>
  <si>
    <t>Macedonia</t>
  </si>
  <si>
    <t>Macau</t>
  </si>
  <si>
    <t>Luxembourg</t>
  </si>
  <si>
    <t>Lithuania</t>
  </si>
  <si>
    <t>Liechtenstein</t>
  </si>
  <si>
    <t>Libya</t>
  </si>
  <si>
    <t>Liberia</t>
  </si>
  <si>
    <t>Lesotho</t>
  </si>
  <si>
    <t>Lebanon</t>
  </si>
  <si>
    <t>Latvia</t>
  </si>
  <si>
    <t>Laos</t>
  </si>
  <si>
    <t>Kyrgyzstan</t>
  </si>
  <si>
    <t>Kuwait</t>
  </si>
  <si>
    <t>Kosovo</t>
  </si>
  <si>
    <t>Korea, South</t>
  </si>
  <si>
    <t>Korea, North</t>
  </si>
  <si>
    <t>Kiribati</t>
  </si>
  <si>
    <t>Kenya</t>
  </si>
  <si>
    <t>Kazakhstan</t>
  </si>
  <si>
    <t>Jordan</t>
  </si>
  <si>
    <t>Japan</t>
  </si>
  <si>
    <t>Jamaica</t>
  </si>
  <si>
    <t>Italy</t>
  </si>
  <si>
    <t>Israel</t>
  </si>
  <si>
    <t>Ireland</t>
  </si>
  <si>
    <t>Iraqi-Saudi Arabia Neutral Zone (through Dec 1992)</t>
  </si>
  <si>
    <t>Iraq</t>
  </si>
  <si>
    <t>Iran</t>
  </si>
  <si>
    <t>Indonesia</t>
  </si>
  <si>
    <t>India</t>
  </si>
  <si>
    <t>Iceland</t>
  </si>
  <si>
    <t>Hungary</t>
  </si>
  <si>
    <t>Hong Kong</t>
  </si>
  <si>
    <t>Honduras</t>
  </si>
  <si>
    <t>Heard and McDonald Islands</t>
  </si>
  <si>
    <t>Haiti</t>
  </si>
  <si>
    <t>Guyana</t>
  </si>
  <si>
    <t>Guinea-Bissau</t>
  </si>
  <si>
    <t>Guinea</t>
  </si>
  <si>
    <t>Guatemala</t>
  </si>
  <si>
    <t>Guadeloupe</t>
  </si>
  <si>
    <t>Grenada</t>
  </si>
  <si>
    <t>Greenland</t>
  </si>
  <si>
    <t>Greece</t>
  </si>
  <si>
    <t>Gibraltar</t>
  </si>
  <si>
    <t>Ghana</t>
  </si>
  <si>
    <t>Germany</t>
  </si>
  <si>
    <t>Georgia</t>
  </si>
  <si>
    <t>Gaza Strip Administered by Israel</t>
  </si>
  <si>
    <t>Gambia</t>
  </si>
  <si>
    <t>Gabon</t>
  </si>
  <si>
    <t>French Southern and Antarctic Lands</t>
  </si>
  <si>
    <t>French Polynesia</t>
  </si>
  <si>
    <t>French Guiana</t>
  </si>
  <si>
    <t>France</t>
  </si>
  <si>
    <t>Finland</t>
  </si>
  <si>
    <t>Fiji</t>
  </si>
  <si>
    <t>Faroe Islands</t>
  </si>
  <si>
    <t>Falkland Islands (Islas Malvinas)</t>
  </si>
  <si>
    <t>Ethiopia (through Jun 1993)</t>
  </si>
  <si>
    <t>Ethiopia</t>
  </si>
  <si>
    <t>Eswatini</t>
  </si>
  <si>
    <t>Estonia</t>
  </si>
  <si>
    <t>Eritrea</t>
  </si>
  <si>
    <t>Equatorial Guinea</t>
  </si>
  <si>
    <t>El Salvador</t>
  </si>
  <si>
    <t>Egypt</t>
  </si>
  <si>
    <t>Ecuador</t>
  </si>
  <si>
    <t>Dominican Republic</t>
  </si>
  <si>
    <t>Dominica</t>
  </si>
  <si>
    <t>Djibouti</t>
  </si>
  <si>
    <t>Denmark</t>
  </si>
  <si>
    <t>Czechoslovakia (through Dec 1992)</t>
  </si>
  <si>
    <t>Czech Republic</t>
  </si>
  <si>
    <t>Cyprus</t>
  </si>
  <si>
    <t>Curacao</t>
  </si>
  <si>
    <t>Cuba</t>
  </si>
  <si>
    <t>Croatia</t>
  </si>
  <si>
    <t>Cote d'Ivoire</t>
  </si>
  <si>
    <t>Costa Rica</t>
  </si>
  <si>
    <t>Cook Islands</t>
  </si>
  <si>
    <t>Congo (Kinshasa)</t>
  </si>
  <si>
    <t>Congo (Brazzaville)</t>
  </si>
  <si>
    <t>Comoros</t>
  </si>
  <si>
    <t>Colombia</t>
  </si>
  <si>
    <t>Cocos (Keeling) Islands</t>
  </si>
  <si>
    <t>Christmas Island</t>
  </si>
  <si>
    <t>China</t>
  </si>
  <si>
    <t>Chile</t>
  </si>
  <si>
    <t>Chad</t>
  </si>
  <si>
    <t>Central African Republic</t>
  </si>
  <si>
    <t>Cayman Islands</t>
  </si>
  <si>
    <t>Canada</t>
  </si>
  <si>
    <t>Cameroon</t>
  </si>
  <si>
    <t>Cambodia</t>
  </si>
  <si>
    <t>Cabo Verde</t>
  </si>
  <si>
    <t>Burundi</t>
  </si>
  <si>
    <t>Burma</t>
  </si>
  <si>
    <t>Burkina Faso</t>
  </si>
  <si>
    <t>Bulgaria</t>
  </si>
  <si>
    <t>Brunei</t>
  </si>
  <si>
    <t>British Virgin Islands</t>
  </si>
  <si>
    <t>British Indian Ocean Territories</t>
  </si>
  <si>
    <t>Brazil</t>
  </si>
  <si>
    <t>Botswana</t>
  </si>
  <si>
    <t>Bosnia and Herzegovina</t>
  </si>
  <si>
    <t>Bolivia</t>
  </si>
  <si>
    <t>Bhutan</t>
  </si>
  <si>
    <t>Bermuda</t>
  </si>
  <si>
    <t>Benin</t>
  </si>
  <si>
    <t>Belize</t>
  </si>
  <si>
    <t>Belgium</t>
  </si>
  <si>
    <t>Belarus</t>
  </si>
  <si>
    <t>Barbados</t>
  </si>
  <si>
    <t>Bangladesh</t>
  </si>
  <si>
    <t>Bahrain</t>
  </si>
  <si>
    <t>Bahamas</t>
  </si>
  <si>
    <t>Azerbaijan</t>
  </si>
  <si>
    <t>Austria</t>
  </si>
  <si>
    <t>Australia</t>
  </si>
  <si>
    <t>Aruba</t>
  </si>
  <si>
    <t>Armenia</t>
  </si>
  <si>
    <t>Argentina</t>
  </si>
  <si>
    <t>Antigua and Barbuda</t>
  </si>
  <si>
    <t>Anguilla</t>
  </si>
  <si>
    <t>Angola</t>
  </si>
  <si>
    <t>Andorra</t>
  </si>
  <si>
    <t>Algeria</t>
  </si>
  <si>
    <t>Albania</t>
  </si>
  <si>
    <t>Afghanistan</t>
  </si>
  <si>
    <t>Low Waste Mismanagement Rate (&lt;5%)</t>
  </si>
  <si>
    <t>High Waste Mismanagement Rate (&gt;5%)</t>
  </si>
  <si>
    <t>Non - OECD Countries - China + HK</t>
  </si>
  <si>
    <t>China + HK</t>
  </si>
  <si>
    <t>Non - OECD Countries</t>
  </si>
  <si>
    <t>OECD Countries</t>
  </si>
  <si>
    <t>World Total</t>
  </si>
  <si>
    <t>October 2020</t>
  </si>
  <si>
    <t>September 2020</t>
  </si>
  <si>
    <t>August 2020</t>
  </si>
  <si>
    <t>July 2020</t>
  </si>
  <si>
    <t>June 2020</t>
  </si>
  <si>
    <t>May 2020</t>
  </si>
  <si>
    <t>April 2020</t>
  </si>
  <si>
    <t>March 2020</t>
  </si>
  <si>
    <t>February 2020</t>
  </si>
  <si>
    <t>January 2020</t>
  </si>
  <si>
    <t>2020 through October</t>
  </si>
  <si>
    <t>OECD Country</t>
  </si>
  <si>
    <t>Waste Mismanagement Rate 
(Jambeck 2015)</t>
  </si>
  <si>
    <t>Time</t>
  </si>
  <si>
    <t>3915900090 Other Plastics Other Than Pet Plastics (kg)</t>
  </si>
  <si>
    <t>3915900010 Of Polyethylene Terephthalate (pet) Plastics (kg)</t>
  </si>
  <si>
    <t>3915300000 Waste,parings,scrap,of Plas,of Polymrs Vinl Chlori (kg)</t>
  </si>
  <si>
    <t>3915200000 Waste,paring,scrap,of Plast,of Polymrs Of Styrene (kg)</t>
  </si>
  <si>
    <t>3915100000 Waste,paring,scrap,of Plast,of Polymrs Of Ethylene (kg)</t>
  </si>
  <si>
    <t>Total</t>
  </si>
  <si>
    <t>Commodity</t>
  </si>
  <si>
    <t>Current date: 12/04/2020 2:56 PM (Eastern Standard Time)</t>
  </si>
  <si>
    <t>Standard Report - Exports</t>
  </si>
  <si>
    <t>Quarter Comparison</t>
  </si>
  <si>
    <t>1st Quarter 2020</t>
  </si>
  <si>
    <t>2nd Quarter 2020</t>
  </si>
  <si>
    <t>3rd Quarter 2020</t>
  </si>
  <si>
    <t>Non-OECD</t>
  </si>
  <si>
    <t>Latin America</t>
  </si>
  <si>
    <t>Metric Tonnes</t>
  </si>
  <si>
    <t>1st to 3rd Qtr Increase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</si>
</sst>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FFDD9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7EBFF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164" fontId="0" fillId="0" borderId="3" xfId="0" applyNumberFormat="1" applyBorder="1"/>
    <xf numFmtId="164" fontId="0" fillId="0" borderId="4" xfId="0" applyNumberFormat="1" applyBorder="1"/>
    <xf numFmtId="0" fontId="0" fillId="2" borderId="5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164" fontId="0" fillId="0" borderId="6" xfId="0" applyNumberFormat="1" applyBorder="1"/>
    <xf numFmtId="164" fontId="0" fillId="0" borderId="7" xfId="0" applyNumberFormat="1" applyBorder="1"/>
    <xf numFmtId="164" fontId="0" fillId="0" borderId="1" xfId="0" applyNumberFormat="1" applyBorder="1"/>
    <xf numFmtId="164" fontId="0" fillId="0" borderId="2" xfId="0" applyNumberFormat="1" applyBorder="1"/>
    <xf numFmtId="165" fontId="0" fillId="2" borderId="1" xfId="0" applyNumberForma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165" fontId="0" fillId="4" borderId="1" xfId="0" applyNumberForma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165" fontId="0" fillId="2" borderId="9" xfId="0" applyNumberFormat="1" applyFill="1" applyBorder="1" applyAlignment="1">
      <alignment vertical="center"/>
    </xf>
    <xf numFmtId="164" fontId="0" fillId="5" borderId="7" xfId="0" applyNumberFormat="1" applyFill="1" applyBorder="1" applyAlignment="1">
      <alignment vertical="center"/>
    </xf>
    <xf numFmtId="0" fontId="0" fillId="2" borderId="5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6" borderId="10" xfId="0" applyFill="1" applyBorder="1" applyAlignment="1">
      <alignment vertical="center" wrapText="1"/>
    </xf>
    <xf numFmtId="0" fontId="0" fillId="6" borderId="11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7" borderId="12" xfId="0" applyFill="1" applyBorder="1" applyAlignment="1">
      <alignment horizontal="center" wrapText="1"/>
    </xf>
    <xf numFmtId="0" fontId="0" fillId="7" borderId="13" xfId="0" applyFill="1" applyBorder="1" applyAlignment="1">
      <alignment horizontal="center" wrapText="1"/>
    </xf>
    <xf numFmtId="0" fontId="0" fillId="7" borderId="14" xfId="0" applyFill="1" applyBorder="1" applyAlignment="1">
      <alignment horizontal="center" wrapText="1"/>
    </xf>
    <xf numFmtId="0" fontId="0" fillId="7" borderId="15" xfId="0" applyFill="1" applyBorder="1" applyAlignment="1">
      <alignment horizontal="center" wrapText="1"/>
    </xf>
    <xf numFmtId="0" fontId="2" fillId="2" borderId="16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 wrapText="1"/>
    </xf>
    <xf numFmtId="0" fontId="2" fillId="7" borderId="5" xfId="0" applyFont="1" applyFill="1" applyBorder="1" applyAlignment="1">
      <alignment horizontal="center" wrapText="1"/>
    </xf>
    <xf numFmtId="0" fontId="2" fillId="7" borderId="21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0" fillId="3" borderId="12" xfId="0" applyFill="1" applyBorder="1" applyAlignment="1">
      <alignment horizontal="center" wrapText="1"/>
    </xf>
    <xf numFmtId="0" fontId="0" fillId="8" borderId="12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0" borderId="1" xfId="0" applyFill="1" applyBorder="1" applyAlignment="1">
      <alignment wrapText="1"/>
    </xf>
    <xf numFmtId="9" fontId="0" fillId="0" borderId="1" xfId="1" applyFont="1" applyBorder="1" applyAlignment="1">
      <alignment wrapText="1"/>
    </xf>
    <xf numFmtId="0" fontId="0" fillId="6" borderId="22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7" borderId="20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2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</a:t>
            </a:r>
            <a:r>
              <a:rPr lang="en-US" baseline="0"/>
              <a:t> U.S. Plastic Waste Exports</a:t>
            </a:r>
            <a:endParaRPr lang="en-US"/>
          </a:p>
        </c:rich>
      </c:tx>
      <c:layout>
        <c:manualLayout>
          <c:xMode val="edge"/>
          <c:yMode val="edge"/>
          <c:x val="0.31180253497651494"/>
          <c:y val="3.73976251901276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395625546806649"/>
          <c:y val="0.17171296296296296"/>
          <c:w val="0.52959383202099741"/>
          <c:h val="0.58074948964712747"/>
        </c:manualLayout>
      </c:layout>
      <c:barChart>
        <c:barDir val="col"/>
        <c:grouping val="stacked"/>
        <c:varyColors val="0"/>
        <c:ser>
          <c:idx val="3"/>
          <c:order val="0"/>
          <c:tx>
            <c:v>Syrene #6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'Oct 2020'!$E$6:$N$6</c:f>
              <c:strCache>
                <c:ptCount val="10"/>
                <c:pt idx="0">
                  <c:v>January 2020</c:v>
                </c:pt>
                <c:pt idx="1">
                  <c:v>February 2020</c:v>
                </c:pt>
                <c:pt idx="2">
                  <c:v>March 2020</c:v>
                </c:pt>
                <c:pt idx="3">
                  <c:v>April 2020</c:v>
                </c:pt>
                <c:pt idx="4">
                  <c:v>May 2020</c:v>
                </c:pt>
                <c:pt idx="5">
                  <c:v>June 2020</c:v>
                </c:pt>
                <c:pt idx="6">
                  <c:v>July 2020</c:v>
                </c:pt>
                <c:pt idx="7">
                  <c:v>August 2020</c:v>
                </c:pt>
                <c:pt idx="8">
                  <c:v>September 2020</c:v>
                </c:pt>
                <c:pt idx="9">
                  <c:v>October 2020</c:v>
                </c:pt>
              </c:strCache>
            </c:strRef>
          </c:cat>
          <c:val>
            <c:numRef>
              <c:f>'Oct 2020'!$AA$7:$AJ$7</c:f>
              <c:numCache>
                <c:formatCode>#,###</c:formatCode>
                <c:ptCount val="10"/>
                <c:pt idx="0">
                  <c:v>2958916</c:v>
                </c:pt>
                <c:pt idx="1">
                  <c:v>2623907</c:v>
                </c:pt>
                <c:pt idx="2">
                  <c:v>2800389</c:v>
                </c:pt>
                <c:pt idx="3">
                  <c:v>1606355</c:v>
                </c:pt>
                <c:pt idx="4">
                  <c:v>1462550</c:v>
                </c:pt>
                <c:pt idx="5">
                  <c:v>2111601</c:v>
                </c:pt>
                <c:pt idx="6">
                  <c:v>1696043</c:v>
                </c:pt>
                <c:pt idx="7">
                  <c:v>1400261</c:v>
                </c:pt>
                <c:pt idx="8">
                  <c:v>1990177</c:v>
                </c:pt>
                <c:pt idx="9">
                  <c:v>2407167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ED-45CF-BACC-EEDB31DA76F4}"/>
            </c:ext>
          </c:extLst>
        </c:ser>
        <c:ser>
          <c:idx val="4"/>
          <c:order val="1"/>
          <c:tx>
            <c:v>Other Plastic #5 &amp; 7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'Oct 2020'!$E$6:$N$6</c:f>
              <c:strCache>
                <c:ptCount val="10"/>
                <c:pt idx="0">
                  <c:v>January 2020</c:v>
                </c:pt>
                <c:pt idx="1">
                  <c:v>February 2020</c:v>
                </c:pt>
                <c:pt idx="2">
                  <c:v>March 2020</c:v>
                </c:pt>
                <c:pt idx="3">
                  <c:v>April 2020</c:v>
                </c:pt>
                <c:pt idx="4">
                  <c:v>May 2020</c:v>
                </c:pt>
                <c:pt idx="5">
                  <c:v>June 2020</c:v>
                </c:pt>
                <c:pt idx="6">
                  <c:v>July 2020</c:v>
                </c:pt>
                <c:pt idx="7">
                  <c:v>August 2020</c:v>
                </c:pt>
                <c:pt idx="8">
                  <c:v>September 2020</c:v>
                </c:pt>
                <c:pt idx="9">
                  <c:v>October 2020</c:v>
                </c:pt>
              </c:strCache>
            </c:strRef>
          </c:cat>
          <c:val>
            <c:numRef>
              <c:f>'Oct 2020'!$BH$7:$BQ$7</c:f>
              <c:numCache>
                <c:formatCode>#,###</c:formatCode>
                <c:ptCount val="10"/>
                <c:pt idx="0">
                  <c:v>13285086</c:v>
                </c:pt>
                <c:pt idx="1">
                  <c:v>15577584</c:v>
                </c:pt>
                <c:pt idx="2">
                  <c:v>14664089</c:v>
                </c:pt>
                <c:pt idx="3">
                  <c:v>16369773</c:v>
                </c:pt>
                <c:pt idx="4">
                  <c:v>13845288</c:v>
                </c:pt>
                <c:pt idx="5">
                  <c:v>17329790</c:v>
                </c:pt>
                <c:pt idx="6">
                  <c:v>18761692</c:v>
                </c:pt>
                <c:pt idx="7">
                  <c:v>18374209</c:v>
                </c:pt>
                <c:pt idx="8">
                  <c:v>18297490</c:v>
                </c:pt>
                <c:pt idx="9">
                  <c:v>20264810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ED-45CF-BACC-EEDB31DA76F4}"/>
            </c:ext>
          </c:extLst>
        </c:ser>
        <c:ser>
          <c:idx val="2"/>
          <c:order val="2"/>
          <c:tx>
            <c:v>PVC #3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'Oct 2020'!$E$6:$N$6</c:f>
              <c:strCache>
                <c:ptCount val="10"/>
                <c:pt idx="0">
                  <c:v>January 2020</c:v>
                </c:pt>
                <c:pt idx="1">
                  <c:v>February 2020</c:v>
                </c:pt>
                <c:pt idx="2">
                  <c:v>March 2020</c:v>
                </c:pt>
                <c:pt idx="3">
                  <c:v>April 2020</c:v>
                </c:pt>
                <c:pt idx="4">
                  <c:v>May 2020</c:v>
                </c:pt>
                <c:pt idx="5">
                  <c:v>June 2020</c:v>
                </c:pt>
                <c:pt idx="6">
                  <c:v>July 2020</c:v>
                </c:pt>
                <c:pt idx="7">
                  <c:v>August 2020</c:v>
                </c:pt>
                <c:pt idx="8">
                  <c:v>September 2020</c:v>
                </c:pt>
                <c:pt idx="9">
                  <c:v>October 2020</c:v>
                </c:pt>
              </c:strCache>
            </c:strRef>
          </c:cat>
          <c:val>
            <c:numRef>
              <c:f>'Oct 2020'!$AL$7:$AU$7</c:f>
              <c:numCache>
                <c:formatCode>#,###</c:formatCode>
                <c:ptCount val="10"/>
                <c:pt idx="0">
                  <c:v>7426769</c:v>
                </c:pt>
                <c:pt idx="1">
                  <c:v>4812907</c:v>
                </c:pt>
                <c:pt idx="2">
                  <c:v>4570299</c:v>
                </c:pt>
                <c:pt idx="3">
                  <c:v>5277863</c:v>
                </c:pt>
                <c:pt idx="4">
                  <c:v>5851310</c:v>
                </c:pt>
                <c:pt idx="5">
                  <c:v>4851727</c:v>
                </c:pt>
                <c:pt idx="6">
                  <c:v>3597171</c:v>
                </c:pt>
                <c:pt idx="7">
                  <c:v>2245935</c:v>
                </c:pt>
                <c:pt idx="8">
                  <c:v>3357776</c:v>
                </c:pt>
                <c:pt idx="9">
                  <c:v>3409424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ED-45CF-BACC-EEDB31DA76F4}"/>
            </c:ext>
          </c:extLst>
        </c:ser>
        <c:ser>
          <c:idx val="0"/>
          <c:order val="3"/>
          <c:tx>
            <c:v>HDPE #2 &amp; HDPE #4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'Oct 2020'!$E$6:$N$6</c:f>
              <c:strCache>
                <c:ptCount val="10"/>
                <c:pt idx="0">
                  <c:v>January 2020</c:v>
                </c:pt>
                <c:pt idx="1">
                  <c:v>February 2020</c:v>
                </c:pt>
                <c:pt idx="2">
                  <c:v>March 2020</c:v>
                </c:pt>
                <c:pt idx="3">
                  <c:v>April 2020</c:v>
                </c:pt>
                <c:pt idx="4">
                  <c:v>May 2020</c:v>
                </c:pt>
                <c:pt idx="5">
                  <c:v>June 2020</c:v>
                </c:pt>
                <c:pt idx="6">
                  <c:v>July 2020</c:v>
                </c:pt>
                <c:pt idx="7">
                  <c:v>August 2020</c:v>
                </c:pt>
                <c:pt idx="8">
                  <c:v>September 2020</c:v>
                </c:pt>
                <c:pt idx="9">
                  <c:v>October 2020</c:v>
                </c:pt>
              </c:strCache>
            </c:strRef>
          </c:cat>
          <c:val>
            <c:numRef>
              <c:f>'Oct 2020'!$P$7:$Y$7</c:f>
              <c:numCache>
                <c:formatCode>#,###</c:formatCode>
                <c:ptCount val="10"/>
                <c:pt idx="0">
                  <c:v>16436399</c:v>
                </c:pt>
                <c:pt idx="1">
                  <c:v>21859996</c:v>
                </c:pt>
                <c:pt idx="2">
                  <c:v>18776957</c:v>
                </c:pt>
                <c:pt idx="3">
                  <c:v>15106196</c:v>
                </c:pt>
                <c:pt idx="4">
                  <c:v>19579466</c:v>
                </c:pt>
                <c:pt idx="5">
                  <c:v>22549657</c:v>
                </c:pt>
                <c:pt idx="6">
                  <c:v>26784296</c:v>
                </c:pt>
                <c:pt idx="7">
                  <c:v>25261591</c:v>
                </c:pt>
                <c:pt idx="8">
                  <c:v>22639164</c:v>
                </c:pt>
                <c:pt idx="9">
                  <c:v>25207694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ED-45CF-BACC-EEDB31DA76F4}"/>
            </c:ext>
          </c:extLst>
        </c:ser>
        <c:ser>
          <c:idx val="1"/>
          <c:order val="4"/>
          <c:tx>
            <c:v>PET #1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'Oct 2020'!$E$6:$N$6</c:f>
              <c:strCache>
                <c:ptCount val="10"/>
                <c:pt idx="0">
                  <c:v>January 2020</c:v>
                </c:pt>
                <c:pt idx="1">
                  <c:v>February 2020</c:v>
                </c:pt>
                <c:pt idx="2">
                  <c:v>March 2020</c:v>
                </c:pt>
                <c:pt idx="3">
                  <c:v>April 2020</c:v>
                </c:pt>
                <c:pt idx="4">
                  <c:v>May 2020</c:v>
                </c:pt>
                <c:pt idx="5">
                  <c:v>June 2020</c:v>
                </c:pt>
                <c:pt idx="6">
                  <c:v>July 2020</c:v>
                </c:pt>
                <c:pt idx="7">
                  <c:v>August 2020</c:v>
                </c:pt>
                <c:pt idx="8">
                  <c:v>September 2020</c:v>
                </c:pt>
                <c:pt idx="9">
                  <c:v>October 2020</c:v>
                </c:pt>
              </c:strCache>
            </c:strRef>
          </c:cat>
          <c:val>
            <c:numRef>
              <c:f>'Oct 2020'!$AW$7:$BF$7</c:f>
              <c:numCache>
                <c:formatCode>#,###</c:formatCode>
                <c:ptCount val="10"/>
                <c:pt idx="0">
                  <c:v>5259408</c:v>
                </c:pt>
                <c:pt idx="1">
                  <c:v>4982316</c:v>
                </c:pt>
                <c:pt idx="2">
                  <c:v>6283098</c:v>
                </c:pt>
                <c:pt idx="3">
                  <c:v>4180736</c:v>
                </c:pt>
                <c:pt idx="4">
                  <c:v>8312795</c:v>
                </c:pt>
                <c:pt idx="5">
                  <c:v>9421094</c:v>
                </c:pt>
                <c:pt idx="6">
                  <c:v>12680765</c:v>
                </c:pt>
                <c:pt idx="7">
                  <c:v>7595366</c:v>
                </c:pt>
                <c:pt idx="8">
                  <c:v>7176769</c:v>
                </c:pt>
                <c:pt idx="9">
                  <c:v>8655286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ED-45CF-BACC-EEDB31DA7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93295056"/>
        <c:axId val="1572002512"/>
      </c:barChart>
      <c:catAx>
        <c:axId val="179329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2002512"/>
        <c:crosses val="autoZero"/>
        <c:auto val="1"/>
        <c:lblAlgn val="ctr"/>
        <c:lblOffset val="100"/>
        <c:noMultiLvlLbl val="0"/>
      </c:catAx>
      <c:valAx>
        <c:axId val="157200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Plastic Waste (kg/month)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#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3295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521675415573056"/>
          <c:y val="0.11883967629046369"/>
          <c:w val="0.19811657917760284"/>
          <c:h val="0.762736949547973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U.S.</a:t>
            </a:r>
            <a:r>
              <a:rPr lang="en-US" baseline="0"/>
              <a:t> Plastic Waste Exports (HS 3915)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1"/>
          <c:tx>
            <c:v>OECD Countries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'Oct 2020'!$E$6:$N$6</c:f>
              <c:strCache>
                <c:ptCount val="10"/>
                <c:pt idx="0">
                  <c:v>January 2020</c:v>
                </c:pt>
                <c:pt idx="1">
                  <c:v>February 2020</c:v>
                </c:pt>
                <c:pt idx="2">
                  <c:v>March 2020</c:v>
                </c:pt>
                <c:pt idx="3">
                  <c:v>April 2020</c:v>
                </c:pt>
                <c:pt idx="4">
                  <c:v>May 2020</c:v>
                </c:pt>
                <c:pt idx="5">
                  <c:v>June 2020</c:v>
                </c:pt>
                <c:pt idx="6">
                  <c:v>July 2020</c:v>
                </c:pt>
                <c:pt idx="7">
                  <c:v>August 2020</c:v>
                </c:pt>
                <c:pt idx="8">
                  <c:v>September 2020</c:v>
                </c:pt>
                <c:pt idx="9">
                  <c:v>October 2020</c:v>
                </c:pt>
              </c:strCache>
            </c:strRef>
          </c:cat>
          <c:val>
            <c:numRef>
              <c:f>'Oct 2020'!$E$8:$N$8</c:f>
              <c:numCache>
                <c:formatCode>#,###</c:formatCode>
                <c:ptCount val="10"/>
                <c:pt idx="0">
                  <c:v>19583417</c:v>
                </c:pt>
                <c:pt idx="1">
                  <c:v>22605854</c:v>
                </c:pt>
                <c:pt idx="2">
                  <c:v>22704561</c:v>
                </c:pt>
                <c:pt idx="3">
                  <c:v>22016655</c:v>
                </c:pt>
                <c:pt idx="4">
                  <c:v>21248852</c:v>
                </c:pt>
                <c:pt idx="5">
                  <c:v>23287755</c:v>
                </c:pt>
                <c:pt idx="6">
                  <c:v>27684986</c:v>
                </c:pt>
                <c:pt idx="7">
                  <c:v>23872242</c:v>
                </c:pt>
                <c:pt idx="8">
                  <c:v>23208019</c:v>
                </c:pt>
                <c:pt idx="9">
                  <c:v>27089492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FE-4D6D-839B-F46CA358C6F2}"/>
            </c:ext>
          </c:extLst>
        </c:ser>
        <c:ser>
          <c:idx val="1"/>
          <c:order val="2"/>
          <c:tx>
            <c:v>Non-OECD Countries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'Oct 2020'!$E$6:$N$6</c:f>
              <c:strCache>
                <c:ptCount val="10"/>
                <c:pt idx="0">
                  <c:v>January 2020</c:v>
                </c:pt>
                <c:pt idx="1">
                  <c:v>February 2020</c:v>
                </c:pt>
                <c:pt idx="2">
                  <c:v>March 2020</c:v>
                </c:pt>
                <c:pt idx="3">
                  <c:v>April 2020</c:v>
                </c:pt>
                <c:pt idx="4">
                  <c:v>May 2020</c:v>
                </c:pt>
                <c:pt idx="5">
                  <c:v>June 2020</c:v>
                </c:pt>
                <c:pt idx="6">
                  <c:v>July 2020</c:v>
                </c:pt>
                <c:pt idx="7">
                  <c:v>August 2020</c:v>
                </c:pt>
                <c:pt idx="8">
                  <c:v>September 2020</c:v>
                </c:pt>
                <c:pt idx="9">
                  <c:v>October 2020</c:v>
                </c:pt>
              </c:strCache>
            </c:strRef>
          </c:cat>
          <c:val>
            <c:numRef>
              <c:f>'Oct 2020'!$E$9:$N$9</c:f>
              <c:numCache>
                <c:formatCode>#,###</c:formatCode>
                <c:ptCount val="10"/>
                <c:pt idx="0">
                  <c:v>25783161</c:v>
                </c:pt>
                <c:pt idx="1">
                  <c:v>27250856</c:v>
                </c:pt>
                <c:pt idx="2">
                  <c:v>24390271</c:v>
                </c:pt>
                <c:pt idx="3">
                  <c:v>20524268</c:v>
                </c:pt>
                <c:pt idx="4">
                  <c:v>27802557</c:v>
                </c:pt>
                <c:pt idx="5">
                  <c:v>32976114</c:v>
                </c:pt>
                <c:pt idx="6">
                  <c:v>35834981</c:v>
                </c:pt>
                <c:pt idx="7">
                  <c:v>31005120</c:v>
                </c:pt>
                <c:pt idx="8">
                  <c:v>30253357</c:v>
                </c:pt>
                <c:pt idx="9">
                  <c:v>32854889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FE-4D6D-839B-F46CA358C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8351343"/>
        <c:axId val="688402543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'Oct 2020'!$E$6:$N$6</c15:sqref>
                        </c15:formulaRef>
                      </c:ext>
                    </c:extLst>
                    <c:strCache>
                      <c:ptCount val="10"/>
                      <c:pt idx="0">
                        <c:v>January 2020</c:v>
                      </c:pt>
                      <c:pt idx="1">
                        <c:v>February 2020</c:v>
                      </c:pt>
                      <c:pt idx="2">
                        <c:v>March 2020</c:v>
                      </c:pt>
                      <c:pt idx="3">
                        <c:v>April 2020</c:v>
                      </c:pt>
                      <c:pt idx="4">
                        <c:v>May 2020</c:v>
                      </c:pt>
                      <c:pt idx="5">
                        <c:v>June 2020</c:v>
                      </c:pt>
                      <c:pt idx="6">
                        <c:v>July 2020</c:v>
                      </c:pt>
                      <c:pt idx="7">
                        <c:v>August 2020</c:v>
                      </c:pt>
                      <c:pt idx="8">
                        <c:v>September 2020</c:v>
                      </c:pt>
                      <c:pt idx="9">
                        <c:v>October 2020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'[1]Year Data'!$D$6:$W$6</c15:sqref>
                        </c15:formulaRef>
                      </c:ext>
                    </c:extLst>
                    <c:numCache>
                      <c:formatCode>General</c:formatCode>
                      <c:ptCount val="20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02FE-4D6D-839B-F46CA358C6F2}"/>
                  </c:ext>
                </c:extLst>
              </c15:ser>
            </c15:filteredBarSeries>
          </c:ext>
        </c:extLst>
      </c:barChart>
      <c:catAx>
        <c:axId val="40835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8402543"/>
        <c:crosses val="autoZero"/>
        <c:auto val="1"/>
        <c:lblAlgn val="ctr"/>
        <c:lblOffset val="100"/>
        <c:noMultiLvlLbl val="0"/>
      </c:catAx>
      <c:valAx>
        <c:axId val="6884025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Plastic Waste (kg/month)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#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35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017773987556743"/>
          <c:y val="0.12519479530593428"/>
          <c:w val="0.59732930707150778"/>
          <c:h val="0.1201595314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U.S. Plastic Waste Exports (HS 3915) to Asia &amp; India (Non-OECD)</a:t>
            </a:r>
          </a:p>
        </c:rich>
      </c:tx>
      <c:layout>
        <c:manualLayout>
          <c:xMode val="edge"/>
          <c:yMode val="edge"/>
          <c:x val="0.15779884544842582"/>
          <c:y val="9.91735279043332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1"/>
          <c:tx>
            <c:v>Malaysia</c:v>
          </c:tx>
          <c:spPr>
            <a:solidFill>
              <a:schemeClr val="tx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'Oct 2020'!$E$6:$N$6</c:f>
              <c:strCache>
                <c:ptCount val="10"/>
                <c:pt idx="0">
                  <c:v>January 2020</c:v>
                </c:pt>
                <c:pt idx="1">
                  <c:v>February 2020</c:v>
                </c:pt>
                <c:pt idx="2">
                  <c:v>March 2020</c:v>
                </c:pt>
                <c:pt idx="3">
                  <c:v>April 2020</c:v>
                </c:pt>
                <c:pt idx="4">
                  <c:v>May 2020</c:v>
                </c:pt>
                <c:pt idx="5">
                  <c:v>June 2020</c:v>
                </c:pt>
                <c:pt idx="6">
                  <c:v>July 2020</c:v>
                </c:pt>
                <c:pt idx="7">
                  <c:v>August 2020</c:v>
                </c:pt>
                <c:pt idx="8">
                  <c:v>September 2020</c:v>
                </c:pt>
                <c:pt idx="9">
                  <c:v>October 2020</c:v>
                </c:pt>
              </c:strCache>
            </c:strRef>
          </c:cat>
          <c:val>
            <c:numRef>
              <c:f>'Oct 2020'!$E$147:$N$147</c:f>
              <c:numCache>
                <c:formatCode>#,###</c:formatCode>
                <c:ptCount val="10"/>
                <c:pt idx="0">
                  <c:v>9794913</c:v>
                </c:pt>
                <c:pt idx="1">
                  <c:v>8119799</c:v>
                </c:pt>
                <c:pt idx="2">
                  <c:v>6630085</c:v>
                </c:pt>
                <c:pt idx="3">
                  <c:v>7659433</c:v>
                </c:pt>
                <c:pt idx="4">
                  <c:v>10558685</c:v>
                </c:pt>
                <c:pt idx="5">
                  <c:v>11055021</c:v>
                </c:pt>
                <c:pt idx="6">
                  <c:v>10730335</c:v>
                </c:pt>
                <c:pt idx="7">
                  <c:v>11963085</c:v>
                </c:pt>
                <c:pt idx="8">
                  <c:v>11606282</c:v>
                </c:pt>
                <c:pt idx="9">
                  <c:v>12574324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68-4CC1-B34C-60689639D7CC}"/>
            </c:ext>
          </c:extLst>
        </c:ser>
        <c:ser>
          <c:idx val="1"/>
          <c:order val="2"/>
          <c:tx>
            <c:v>Indonesia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'Oct 2020'!$E$6:$N$6</c:f>
              <c:strCache>
                <c:ptCount val="10"/>
                <c:pt idx="0">
                  <c:v>January 2020</c:v>
                </c:pt>
                <c:pt idx="1">
                  <c:v>February 2020</c:v>
                </c:pt>
                <c:pt idx="2">
                  <c:v>March 2020</c:v>
                </c:pt>
                <c:pt idx="3">
                  <c:v>April 2020</c:v>
                </c:pt>
                <c:pt idx="4">
                  <c:v>May 2020</c:v>
                </c:pt>
                <c:pt idx="5">
                  <c:v>June 2020</c:v>
                </c:pt>
                <c:pt idx="6">
                  <c:v>July 2020</c:v>
                </c:pt>
                <c:pt idx="7">
                  <c:v>August 2020</c:v>
                </c:pt>
                <c:pt idx="8">
                  <c:v>September 2020</c:v>
                </c:pt>
                <c:pt idx="9">
                  <c:v>October 2020</c:v>
                </c:pt>
              </c:strCache>
            </c:strRef>
          </c:cat>
          <c:val>
            <c:numRef>
              <c:f>'Oct 2020'!$E$116:$N$116</c:f>
              <c:numCache>
                <c:formatCode>#,###</c:formatCode>
                <c:ptCount val="10"/>
                <c:pt idx="0">
                  <c:v>812516</c:v>
                </c:pt>
                <c:pt idx="1">
                  <c:v>1223506</c:v>
                </c:pt>
                <c:pt idx="2">
                  <c:v>1418844</c:v>
                </c:pt>
                <c:pt idx="3">
                  <c:v>1483654</c:v>
                </c:pt>
                <c:pt idx="4">
                  <c:v>1909814</c:v>
                </c:pt>
                <c:pt idx="5">
                  <c:v>2583938</c:v>
                </c:pt>
                <c:pt idx="6">
                  <c:v>2232633</c:v>
                </c:pt>
                <c:pt idx="7">
                  <c:v>1538775</c:v>
                </c:pt>
                <c:pt idx="8">
                  <c:v>2341492</c:v>
                </c:pt>
                <c:pt idx="9">
                  <c:v>1420760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68-4CC1-B34C-60689639D7CC}"/>
            </c:ext>
          </c:extLst>
        </c:ser>
        <c:ser>
          <c:idx val="3"/>
          <c:order val="3"/>
          <c:tx>
            <c:v>Hong Kong (partially re-exported)</c:v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'Oct 2020'!$E$6:$N$6</c:f>
              <c:strCache>
                <c:ptCount val="10"/>
                <c:pt idx="0">
                  <c:v>January 2020</c:v>
                </c:pt>
                <c:pt idx="1">
                  <c:v>February 2020</c:v>
                </c:pt>
                <c:pt idx="2">
                  <c:v>March 2020</c:v>
                </c:pt>
                <c:pt idx="3">
                  <c:v>April 2020</c:v>
                </c:pt>
                <c:pt idx="4">
                  <c:v>May 2020</c:v>
                </c:pt>
                <c:pt idx="5">
                  <c:v>June 2020</c:v>
                </c:pt>
                <c:pt idx="6">
                  <c:v>July 2020</c:v>
                </c:pt>
                <c:pt idx="7">
                  <c:v>August 2020</c:v>
                </c:pt>
                <c:pt idx="8">
                  <c:v>September 2020</c:v>
                </c:pt>
                <c:pt idx="9">
                  <c:v>October 2020</c:v>
                </c:pt>
              </c:strCache>
            </c:strRef>
          </c:cat>
          <c:val>
            <c:numRef>
              <c:f>'Oct 2020'!$E$112:$N$112</c:f>
              <c:numCache>
                <c:formatCode>#,###</c:formatCode>
                <c:ptCount val="10"/>
                <c:pt idx="0">
                  <c:v>4190000</c:v>
                </c:pt>
                <c:pt idx="1">
                  <c:v>4018602</c:v>
                </c:pt>
                <c:pt idx="2">
                  <c:v>3285239</c:v>
                </c:pt>
                <c:pt idx="3">
                  <c:v>2902887</c:v>
                </c:pt>
                <c:pt idx="4">
                  <c:v>5029641</c:v>
                </c:pt>
                <c:pt idx="5">
                  <c:v>3693856</c:v>
                </c:pt>
                <c:pt idx="6">
                  <c:v>3973162</c:v>
                </c:pt>
                <c:pt idx="7">
                  <c:v>2476151</c:v>
                </c:pt>
                <c:pt idx="8">
                  <c:v>2007522</c:v>
                </c:pt>
                <c:pt idx="9">
                  <c:v>1924892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68-4CC1-B34C-60689639D7CC}"/>
            </c:ext>
          </c:extLst>
        </c:ser>
        <c:ser>
          <c:idx val="4"/>
          <c:order val="4"/>
          <c:tx>
            <c:v>Thailand</c:v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'Oct 2020'!$E$6:$N$6</c:f>
              <c:strCache>
                <c:ptCount val="10"/>
                <c:pt idx="0">
                  <c:v>January 2020</c:v>
                </c:pt>
                <c:pt idx="1">
                  <c:v>February 2020</c:v>
                </c:pt>
                <c:pt idx="2">
                  <c:v>March 2020</c:v>
                </c:pt>
                <c:pt idx="3">
                  <c:v>April 2020</c:v>
                </c:pt>
                <c:pt idx="4">
                  <c:v>May 2020</c:v>
                </c:pt>
                <c:pt idx="5">
                  <c:v>June 2020</c:v>
                </c:pt>
                <c:pt idx="6">
                  <c:v>July 2020</c:v>
                </c:pt>
                <c:pt idx="7">
                  <c:v>August 2020</c:v>
                </c:pt>
                <c:pt idx="8">
                  <c:v>September 2020</c:v>
                </c:pt>
                <c:pt idx="9">
                  <c:v>October 2020</c:v>
                </c:pt>
              </c:strCache>
            </c:strRef>
          </c:cat>
          <c:val>
            <c:numRef>
              <c:f>'Oct 2020'!$E$231:$N$231</c:f>
              <c:numCache>
                <c:formatCode>#,###</c:formatCode>
                <c:ptCount val="10"/>
                <c:pt idx="0">
                  <c:v>1609918</c:v>
                </c:pt>
                <c:pt idx="1">
                  <c:v>1017832</c:v>
                </c:pt>
                <c:pt idx="2">
                  <c:v>697281</c:v>
                </c:pt>
                <c:pt idx="3">
                  <c:v>811069</c:v>
                </c:pt>
                <c:pt idx="4">
                  <c:v>1102805</c:v>
                </c:pt>
                <c:pt idx="5">
                  <c:v>3004556</c:v>
                </c:pt>
                <c:pt idx="6">
                  <c:v>3060974</c:v>
                </c:pt>
                <c:pt idx="7">
                  <c:v>1398693</c:v>
                </c:pt>
                <c:pt idx="8">
                  <c:v>1761535</c:v>
                </c:pt>
                <c:pt idx="9">
                  <c:v>1271667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68-4CC1-B34C-60689639D7CC}"/>
            </c:ext>
          </c:extLst>
        </c:ser>
        <c:ser>
          <c:idx val="5"/>
          <c:order val="5"/>
          <c:tx>
            <c:v>Vietnam</c:v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'Oct 2020'!$E$6:$N$6</c:f>
              <c:strCache>
                <c:ptCount val="10"/>
                <c:pt idx="0">
                  <c:v>January 2020</c:v>
                </c:pt>
                <c:pt idx="1">
                  <c:v>February 2020</c:v>
                </c:pt>
                <c:pt idx="2">
                  <c:v>March 2020</c:v>
                </c:pt>
                <c:pt idx="3">
                  <c:v>April 2020</c:v>
                </c:pt>
                <c:pt idx="4">
                  <c:v>May 2020</c:v>
                </c:pt>
                <c:pt idx="5">
                  <c:v>June 2020</c:v>
                </c:pt>
                <c:pt idx="6">
                  <c:v>July 2020</c:v>
                </c:pt>
                <c:pt idx="7">
                  <c:v>August 2020</c:v>
                </c:pt>
                <c:pt idx="8">
                  <c:v>September 2020</c:v>
                </c:pt>
                <c:pt idx="9">
                  <c:v>October 2020</c:v>
                </c:pt>
              </c:strCache>
            </c:strRef>
          </c:cat>
          <c:val>
            <c:numRef>
              <c:f>'Oct 2020'!$E$251:$N$251</c:f>
              <c:numCache>
                <c:formatCode>#,###</c:formatCode>
                <c:ptCount val="10"/>
                <c:pt idx="0">
                  <c:v>2952747</c:v>
                </c:pt>
                <c:pt idx="1">
                  <c:v>3957361</c:v>
                </c:pt>
                <c:pt idx="2">
                  <c:v>4757507</c:v>
                </c:pt>
                <c:pt idx="3">
                  <c:v>1782737</c:v>
                </c:pt>
                <c:pt idx="4">
                  <c:v>2444504</c:v>
                </c:pt>
                <c:pt idx="5">
                  <c:v>4441630</c:v>
                </c:pt>
                <c:pt idx="6">
                  <c:v>4272568</c:v>
                </c:pt>
                <c:pt idx="7">
                  <c:v>5914623</c:v>
                </c:pt>
                <c:pt idx="8">
                  <c:v>4513457</c:v>
                </c:pt>
                <c:pt idx="9">
                  <c:v>6140044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68-4CC1-B34C-60689639D7CC}"/>
            </c:ext>
          </c:extLst>
        </c:ser>
        <c:ser>
          <c:idx val="6"/>
          <c:order val="6"/>
          <c:tx>
            <c:v>Bangladesh</c:v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'Oct 2020'!$E$6:$N$6</c:f>
              <c:strCache>
                <c:ptCount val="10"/>
                <c:pt idx="0">
                  <c:v>January 2020</c:v>
                </c:pt>
                <c:pt idx="1">
                  <c:v>February 2020</c:v>
                </c:pt>
                <c:pt idx="2">
                  <c:v>March 2020</c:v>
                </c:pt>
                <c:pt idx="3">
                  <c:v>April 2020</c:v>
                </c:pt>
                <c:pt idx="4">
                  <c:v>May 2020</c:v>
                </c:pt>
                <c:pt idx="5">
                  <c:v>June 2020</c:v>
                </c:pt>
                <c:pt idx="6">
                  <c:v>July 2020</c:v>
                </c:pt>
                <c:pt idx="7">
                  <c:v>August 2020</c:v>
                </c:pt>
                <c:pt idx="8">
                  <c:v>September 2020</c:v>
                </c:pt>
                <c:pt idx="9">
                  <c:v>October 2020</c:v>
                </c:pt>
              </c:strCache>
            </c:strRef>
          </c:cat>
          <c:val>
            <c:numRef>
              <c:f>'Oct 2020'!$E$30:$N$30</c:f>
              <c:numCache>
                <c:formatCode>#,###</c:formatCode>
                <c:ptCount val="10"/>
                <c:pt idx="0">
                  <c:v>377183</c:v>
                </c:pt>
                <c:pt idx="1">
                  <c:v>361102</c:v>
                </c:pt>
                <c:pt idx="2">
                  <c:v>194634</c:v>
                </c:pt>
                <c:pt idx="3">
                  <c:v>1328958</c:v>
                </c:pt>
                <c:pt idx="4">
                  <c:v>666714</c:v>
                </c:pt>
                <c:pt idx="5">
                  <c:v>845386</c:v>
                </c:pt>
                <c:pt idx="6">
                  <c:v>384999</c:v>
                </c:pt>
                <c:pt idx="7">
                  <c:v>644606</c:v>
                </c:pt>
                <c:pt idx="8">
                  <c:v>502847</c:v>
                </c:pt>
                <c:pt idx="9">
                  <c:v>958342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68-4CC1-B34C-60689639D7CC}"/>
            </c:ext>
          </c:extLst>
        </c:ser>
        <c:ser>
          <c:idx val="7"/>
          <c:order val="7"/>
          <c:tx>
            <c:v>China</c:v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'Oct 2020'!$E$6:$N$6</c:f>
              <c:strCache>
                <c:ptCount val="10"/>
                <c:pt idx="0">
                  <c:v>January 2020</c:v>
                </c:pt>
                <c:pt idx="1">
                  <c:v>February 2020</c:v>
                </c:pt>
                <c:pt idx="2">
                  <c:v>March 2020</c:v>
                </c:pt>
                <c:pt idx="3">
                  <c:v>April 2020</c:v>
                </c:pt>
                <c:pt idx="4">
                  <c:v>May 2020</c:v>
                </c:pt>
                <c:pt idx="5">
                  <c:v>June 2020</c:v>
                </c:pt>
                <c:pt idx="6">
                  <c:v>July 2020</c:v>
                </c:pt>
                <c:pt idx="7">
                  <c:v>August 2020</c:v>
                </c:pt>
                <c:pt idx="8">
                  <c:v>September 2020</c:v>
                </c:pt>
                <c:pt idx="9">
                  <c:v>October 2020</c:v>
                </c:pt>
              </c:strCache>
            </c:strRef>
          </c:cat>
          <c:val>
            <c:numRef>
              <c:f>'Oct 2020'!$E$57:$N$57</c:f>
              <c:numCache>
                <c:formatCode>#,###</c:formatCode>
                <c:ptCount val="10"/>
                <c:pt idx="0">
                  <c:v>181029</c:v>
                </c:pt>
                <c:pt idx="1">
                  <c:v>238785</c:v>
                </c:pt>
                <c:pt idx="2">
                  <c:v>226418</c:v>
                </c:pt>
                <c:pt idx="3">
                  <c:v>188036</c:v>
                </c:pt>
                <c:pt idx="4">
                  <c:v>192978</c:v>
                </c:pt>
                <c:pt idx="5">
                  <c:v>1004670</c:v>
                </c:pt>
                <c:pt idx="6">
                  <c:v>5104928</c:v>
                </c:pt>
                <c:pt idx="7">
                  <c:v>451857</c:v>
                </c:pt>
                <c:pt idx="8">
                  <c:v>958261</c:v>
                </c:pt>
                <c:pt idx="9">
                  <c:v>217202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68-4CC1-B34C-60689639D7CC}"/>
            </c:ext>
          </c:extLst>
        </c:ser>
        <c:ser>
          <c:idx val="8"/>
          <c:order val="8"/>
          <c:tx>
            <c:v>India</c:v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'Oct 2020'!$E$6:$N$6</c:f>
              <c:strCache>
                <c:ptCount val="10"/>
                <c:pt idx="0">
                  <c:v>January 2020</c:v>
                </c:pt>
                <c:pt idx="1">
                  <c:v>February 2020</c:v>
                </c:pt>
                <c:pt idx="2">
                  <c:v>March 2020</c:v>
                </c:pt>
                <c:pt idx="3">
                  <c:v>April 2020</c:v>
                </c:pt>
                <c:pt idx="4">
                  <c:v>May 2020</c:v>
                </c:pt>
                <c:pt idx="5">
                  <c:v>June 2020</c:v>
                </c:pt>
                <c:pt idx="6">
                  <c:v>July 2020</c:v>
                </c:pt>
                <c:pt idx="7">
                  <c:v>August 2020</c:v>
                </c:pt>
                <c:pt idx="8">
                  <c:v>September 2020</c:v>
                </c:pt>
                <c:pt idx="9">
                  <c:v>October 2020</c:v>
                </c:pt>
              </c:strCache>
            </c:strRef>
          </c:cat>
          <c:val>
            <c:numRef>
              <c:f>'Oct 2020'!$E$115:$N$115</c:f>
              <c:numCache>
                <c:formatCode>#,###</c:formatCode>
                <c:ptCount val="10"/>
                <c:pt idx="0">
                  <c:v>1182766</c:v>
                </c:pt>
                <c:pt idx="1">
                  <c:v>1522321</c:v>
                </c:pt>
                <c:pt idx="2">
                  <c:v>1716184</c:v>
                </c:pt>
                <c:pt idx="3">
                  <c:v>1113411</c:v>
                </c:pt>
                <c:pt idx="4">
                  <c:v>2434402</c:v>
                </c:pt>
                <c:pt idx="5">
                  <c:v>2410645</c:v>
                </c:pt>
                <c:pt idx="6">
                  <c:v>1473345</c:v>
                </c:pt>
                <c:pt idx="7">
                  <c:v>1108908</c:v>
                </c:pt>
                <c:pt idx="8">
                  <c:v>1372212</c:v>
                </c:pt>
                <c:pt idx="9">
                  <c:v>2089156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E68-4CC1-B34C-60689639D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8351343"/>
        <c:axId val="688402543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'Oct 2020'!$E$6:$N$6</c15:sqref>
                        </c15:formulaRef>
                      </c:ext>
                    </c:extLst>
                    <c:strCache>
                      <c:ptCount val="10"/>
                      <c:pt idx="0">
                        <c:v>January 2020</c:v>
                      </c:pt>
                      <c:pt idx="1">
                        <c:v>February 2020</c:v>
                      </c:pt>
                      <c:pt idx="2">
                        <c:v>March 2020</c:v>
                      </c:pt>
                      <c:pt idx="3">
                        <c:v>April 2020</c:v>
                      </c:pt>
                      <c:pt idx="4">
                        <c:v>May 2020</c:v>
                      </c:pt>
                      <c:pt idx="5">
                        <c:v>June 2020</c:v>
                      </c:pt>
                      <c:pt idx="6">
                        <c:v>July 2020</c:v>
                      </c:pt>
                      <c:pt idx="7">
                        <c:v>August 2020</c:v>
                      </c:pt>
                      <c:pt idx="8">
                        <c:v>September 2020</c:v>
                      </c:pt>
                      <c:pt idx="9">
                        <c:v>October 2020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'[1]Year Data'!$D$6:$W$6</c15:sqref>
                        </c15:formulaRef>
                      </c:ext>
                    </c:extLst>
                    <c:numCache>
                      <c:formatCode>General</c:formatCode>
                      <c:ptCount val="20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2E68-4CC1-B34C-60689639D7CC}"/>
                  </c:ext>
                </c:extLst>
              </c15:ser>
            </c15:filteredBarSeries>
          </c:ext>
        </c:extLst>
      </c:barChart>
      <c:catAx>
        <c:axId val="40835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8402543"/>
        <c:crosses val="autoZero"/>
        <c:auto val="1"/>
        <c:lblAlgn val="ctr"/>
        <c:lblOffset val="100"/>
        <c:noMultiLvlLbl val="0"/>
      </c:catAx>
      <c:valAx>
        <c:axId val="688402543"/>
        <c:scaling>
          <c:orientation val="minMax"/>
          <c:max val="3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Plastic Waste (kg/yr)</a:t>
                </a:r>
              </a:p>
            </c:rich>
          </c:tx>
          <c:layout>
            <c:manualLayout>
              <c:xMode val="edge"/>
              <c:yMode val="edge"/>
              <c:x val="1.0699000224763248E-2"/>
              <c:y val="0.33696119295602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#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351343"/>
        <c:crosses val="autoZero"/>
        <c:crossBetween val="between"/>
        <c:majorUnit val="200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9962411940542631E-2"/>
          <c:y val="8.1404807339153382E-2"/>
          <c:w val="0.86868118957298113"/>
          <c:h val="5.5785499893147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U.S. Plastic Waste Exports (HS 3915) to Latin</a:t>
            </a:r>
            <a:r>
              <a:rPr lang="en-US" baseline="0"/>
              <a:t> America</a:t>
            </a:r>
            <a:endParaRPr lang="en-US"/>
          </a:p>
        </c:rich>
      </c:tx>
      <c:layout>
        <c:manualLayout>
          <c:xMode val="edge"/>
          <c:yMode val="edge"/>
          <c:x val="0.22621988862827896"/>
          <c:y val="1.65289213173888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1"/>
          <c:tx>
            <c:v>Ecuador</c:v>
          </c:tx>
          <c:spPr>
            <a:solidFill>
              <a:schemeClr val="tx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'Oct 2020'!$E$6:$N$6</c:f>
              <c:strCache>
                <c:ptCount val="10"/>
                <c:pt idx="0">
                  <c:v>January 2020</c:v>
                </c:pt>
                <c:pt idx="1">
                  <c:v>February 2020</c:v>
                </c:pt>
                <c:pt idx="2">
                  <c:v>March 2020</c:v>
                </c:pt>
                <c:pt idx="3">
                  <c:v>April 2020</c:v>
                </c:pt>
                <c:pt idx="4">
                  <c:v>May 2020</c:v>
                </c:pt>
                <c:pt idx="5">
                  <c:v>June 2020</c:v>
                </c:pt>
                <c:pt idx="6">
                  <c:v>July 2020</c:v>
                </c:pt>
                <c:pt idx="7">
                  <c:v>August 2020</c:v>
                </c:pt>
                <c:pt idx="8">
                  <c:v>September 2020</c:v>
                </c:pt>
                <c:pt idx="9">
                  <c:v>October 2020</c:v>
                </c:pt>
              </c:strCache>
            </c:strRef>
          </c:cat>
          <c:val>
            <c:numRef>
              <c:f>'Oct 2020'!$E$77:$N$77</c:f>
              <c:numCache>
                <c:formatCode>#,###</c:formatCode>
                <c:ptCount val="10"/>
                <c:pt idx="0">
                  <c:v>446384</c:v>
                </c:pt>
                <c:pt idx="1">
                  <c:v>835541</c:v>
                </c:pt>
                <c:pt idx="2">
                  <c:v>56397</c:v>
                </c:pt>
                <c:pt idx="3">
                  <c:v>0</c:v>
                </c:pt>
                <c:pt idx="4">
                  <c:v>328219</c:v>
                </c:pt>
                <c:pt idx="5">
                  <c:v>260000</c:v>
                </c:pt>
                <c:pt idx="6">
                  <c:v>678907</c:v>
                </c:pt>
                <c:pt idx="7">
                  <c:v>1059766</c:v>
                </c:pt>
                <c:pt idx="8">
                  <c:v>907396</c:v>
                </c:pt>
                <c:pt idx="9">
                  <c:v>1102330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2F-4760-8384-1F0673BCA4CD}"/>
            </c:ext>
          </c:extLst>
        </c:ser>
        <c:ser>
          <c:idx val="1"/>
          <c:order val="2"/>
          <c:tx>
            <c:v>Argentina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'Oct 2020'!$E$6:$N$6</c:f>
              <c:strCache>
                <c:ptCount val="10"/>
                <c:pt idx="0">
                  <c:v>January 2020</c:v>
                </c:pt>
                <c:pt idx="1">
                  <c:v>February 2020</c:v>
                </c:pt>
                <c:pt idx="2">
                  <c:v>March 2020</c:v>
                </c:pt>
                <c:pt idx="3">
                  <c:v>April 2020</c:v>
                </c:pt>
                <c:pt idx="4">
                  <c:v>May 2020</c:v>
                </c:pt>
                <c:pt idx="5">
                  <c:v>June 2020</c:v>
                </c:pt>
                <c:pt idx="6">
                  <c:v>July 2020</c:v>
                </c:pt>
                <c:pt idx="7">
                  <c:v>August 2020</c:v>
                </c:pt>
                <c:pt idx="8">
                  <c:v>September 2020</c:v>
                </c:pt>
                <c:pt idx="9">
                  <c:v>October 2020</c:v>
                </c:pt>
              </c:strCache>
            </c:strRef>
          </c:cat>
          <c:val>
            <c:numRef>
              <c:f>'Oct 2020'!$E$22:$N$22</c:f>
              <c:numCache>
                <c:formatCode>#,###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14922</c:v>
                </c:pt>
                <c:pt idx="7">
                  <c:v>12933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2F-4760-8384-1F0673BCA4CD}"/>
            </c:ext>
          </c:extLst>
        </c:ser>
        <c:ser>
          <c:idx val="3"/>
          <c:order val="3"/>
          <c:tx>
            <c:v>Colombia</c:v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'Oct 2020'!$E$6:$N$6</c:f>
              <c:strCache>
                <c:ptCount val="10"/>
                <c:pt idx="0">
                  <c:v>January 2020</c:v>
                </c:pt>
                <c:pt idx="1">
                  <c:v>February 2020</c:v>
                </c:pt>
                <c:pt idx="2">
                  <c:v>March 2020</c:v>
                </c:pt>
                <c:pt idx="3">
                  <c:v>April 2020</c:v>
                </c:pt>
                <c:pt idx="4">
                  <c:v>May 2020</c:v>
                </c:pt>
                <c:pt idx="5">
                  <c:v>June 2020</c:v>
                </c:pt>
                <c:pt idx="6">
                  <c:v>July 2020</c:v>
                </c:pt>
                <c:pt idx="7">
                  <c:v>August 2020</c:v>
                </c:pt>
                <c:pt idx="8">
                  <c:v>September 2020</c:v>
                </c:pt>
                <c:pt idx="9">
                  <c:v>October 2020</c:v>
                </c:pt>
              </c:strCache>
            </c:strRef>
          </c:cat>
          <c:val>
            <c:numRef>
              <c:f>'Oct 2020'!$E$60:$N$60</c:f>
              <c:numCache>
                <c:formatCode>#,###</c:formatCode>
                <c:ptCount val="10"/>
                <c:pt idx="0">
                  <c:v>42338</c:v>
                </c:pt>
                <c:pt idx="1">
                  <c:v>59191</c:v>
                </c:pt>
                <c:pt idx="2">
                  <c:v>19017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1300</c:v>
                </c:pt>
                <c:pt idx="7">
                  <c:v>60000</c:v>
                </c:pt>
                <c:pt idx="8">
                  <c:v>100165</c:v>
                </c:pt>
                <c:pt idx="9">
                  <c:v>78420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2F-4760-8384-1F0673BCA4CD}"/>
            </c:ext>
          </c:extLst>
        </c:ser>
        <c:ser>
          <c:idx val="4"/>
          <c:order val="4"/>
          <c:tx>
            <c:v>Brazil</c:v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'Oct 2020'!$E$6:$N$6</c:f>
              <c:strCache>
                <c:ptCount val="10"/>
                <c:pt idx="0">
                  <c:v>January 2020</c:v>
                </c:pt>
                <c:pt idx="1">
                  <c:v>February 2020</c:v>
                </c:pt>
                <c:pt idx="2">
                  <c:v>March 2020</c:v>
                </c:pt>
                <c:pt idx="3">
                  <c:v>April 2020</c:v>
                </c:pt>
                <c:pt idx="4">
                  <c:v>May 2020</c:v>
                </c:pt>
                <c:pt idx="5">
                  <c:v>June 2020</c:v>
                </c:pt>
                <c:pt idx="6">
                  <c:v>July 2020</c:v>
                </c:pt>
                <c:pt idx="7">
                  <c:v>August 2020</c:v>
                </c:pt>
                <c:pt idx="8">
                  <c:v>September 2020</c:v>
                </c:pt>
                <c:pt idx="9">
                  <c:v>October 2020</c:v>
                </c:pt>
              </c:strCache>
            </c:strRef>
          </c:cat>
          <c:val>
            <c:numRef>
              <c:f>'Oct 2020'!$E$41:$N$41</c:f>
              <c:numCache>
                <c:formatCode>#,###</c:formatCode>
                <c:ptCount val="10"/>
                <c:pt idx="0">
                  <c:v>123737</c:v>
                </c:pt>
                <c:pt idx="1">
                  <c:v>134133</c:v>
                </c:pt>
                <c:pt idx="2">
                  <c:v>212672</c:v>
                </c:pt>
                <c:pt idx="3">
                  <c:v>98424</c:v>
                </c:pt>
                <c:pt idx="4">
                  <c:v>0</c:v>
                </c:pt>
                <c:pt idx="5">
                  <c:v>12221</c:v>
                </c:pt>
                <c:pt idx="6">
                  <c:v>0</c:v>
                </c:pt>
                <c:pt idx="7">
                  <c:v>54473</c:v>
                </c:pt>
                <c:pt idx="8">
                  <c:v>215272</c:v>
                </c:pt>
                <c:pt idx="9">
                  <c:v>194018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2F-4760-8384-1F0673BCA4CD}"/>
            </c:ext>
          </c:extLst>
        </c:ser>
        <c:ser>
          <c:idx val="5"/>
          <c:order val="5"/>
          <c:tx>
            <c:v>Mexico</c:v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'Oct 2020'!$E$6:$N$6</c:f>
              <c:strCache>
                <c:ptCount val="10"/>
                <c:pt idx="0">
                  <c:v>January 2020</c:v>
                </c:pt>
                <c:pt idx="1">
                  <c:v>February 2020</c:v>
                </c:pt>
                <c:pt idx="2">
                  <c:v>March 2020</c:v>
                </c:pt>
                <c:pt idx="3">
                  <c:v>April 2020</c:v>
                </c:pt>
                <c:pt idx="4">
                  <c:v>May 2020</c:v>
                </c:pt>
                <c:pt idx="5">
                  <c:v>June 2020</c:v>
                </c:pt>
                <c:pt idx="6">
                  <c:v>July 2020</c:v>
                </c:pt>
                <c:pt idx="7">
                  <c:v>August 2020</c:v>
                </c:pt>
                <c:pt idx="8">
                  <c:v>September 2020</c:v>
                </c:pt>
                <c:pt idx="9">
                  <c:v>October 2020</c:v>
                </c:pt>
              </c:strCache>
            </c:strRef>
          </c:cat>
          <c:val>
            <c:numRef>
              <c:f>'Oct 2020'!$E$156:$N$156</c:f>
              <c:numCache>
                <c:formatCode>#,###</c:formatCode>
                <c:ptCount val="10"/>
                <c:pt idx="0">
                  <c:v>2851411</c:v>
                </c:pt>
                <c:pt idx="1">
                  <c:v>3853359</c:v>
                </c:pt>
                <c:pt idx="2">
                  <c:v>3209874</c:v>
                </c:pt>
                <c:pt idx="3">
                  <c:v>1798751</c:v>
                </c:pt>
                <c:pt idx="4">
                  <c:v>2689389</c:v>
                </c:pt>
                <c:pt idx="5">
                  <c:v>4649387</c:v>
                </c:pt>
                <c:pt idx="6">
                  <c:v>6885070</c:v>
                </c:pt>
                <c:pt idx="7">
                  <c:v>6713365</c:v>
                </c:pt>
                <c:pt idx="8">
                  <c:v>6724725</c:v>
                </c:pt>
                <c:pt idx="9">
                  <c:v>7206750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2F-4760-8384-1F0673BCA4CD}"/>
            </c:ext>
          </c:extLst>
        </c:ser>
        <c:ser>
          <c:idx val="6"/>
          <c:order val="6"/>
          <c:tx>
            <c:v>Honduras</c:v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'Oct 2020'!$E$6:$N$6</c:f>
              <c:strCache>
                <c:ptCount val="10"/>
                <c:pt idx="0">
                  <c:v>January 2020</c:v>
                </c:pt>
                <c:pt idx="1">
                  <c:v>February 2020</c:v>
                </c:pt>
                <c:pt idx="2">
                  <c:v>March 2020</c:v>
                </c:pt>
                <c:pt idx="3">
                  <c:v>April 2020</c:v>
                </c:pt>
                <c:pt idx="4">
                  <c:v>May 2020</c:v>
                </c:pt>
                <c:pt idx="5">
                  <c:v>June 2020</c:v>
                </c:pt>
                <c:pt idx="6">
                  <c:v>July 2020</c:v>
                </c:pt>
                <c:pt idx="7">
                  <c:v>August 2020</c:v>
                </c:pt>
                <c:pt idx="8">
                  <c:v>September 2020</c:v>
                </c:pt>
                <c:pt idx="9">
                  <c:v>October 2020</c:v>
                </c:pt>
              </c:strCache>
            </c:strRef>
          </c:cat>
          <c:val>
            <c:numRef>
              <c:f>'Oct 2020'!$E$111:$N$111</c:f>
              <c:numCache>
                <c:formatCode>#,###</c:formatCode>
                <c:ptCount val="10"/>
                <c:pt idx="0">
                  <c:v>48955</c:v>
                </c:pt>
                <c:pt idx="1">
                  <c:v>86803</c:v>
                </c:pt>
                <c:pt idx="2">
                  <c:v>179304</c:v>
                </c:pt>
                <c:pt idx="3">
                  <c:v>40000</c:v>
                </c:pt>
                <c:pt idx="4">
                  <c:v>17000</c:v>
                </c:pt>
                <c:pt idx="5">
                  <c:v>146748</c:v>
                </c:pt>
                <c:pt idx="6">
                  <c:v>42002</c:v>
                </c:pt>
                <c:pt idx="7">
                  <c:v>63584</c:v>
                </c:pt>
                <c:pt idx="8">
                  <c:v>386142</c:v>
                </c:pt>
                <c:pt idx="9">
                  <c:v>864975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12F-4760-8384-1F0673BCA4CD}"/>
            </c:ext>
          </c:extLst>
        </c:ser>
        <c:ser>
          <c:idx val="7"/>
          <c:order val="7"/>
          <c:tx>
            <c:v>Dominican Republic</c:v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'Oct 2020'!$E$6:$N$6</c:f>
              <c:strCache>
                <c:ptCount val="10"/>
                <c:pt idx="0">
                  <c:v>January 2020</c:v>
                </c:pt>
                <c:pt idx="1">
                  <c:v>February 2020</c:v>
                </c:pt>
                <c:pt idx="2">
                  <c:v>March 2020</c:v>
                </c:pt>
                <c:pt idx="3">
                  <c:v>April 2020</c:v>
                </c:pt>
                <c:pt idx="4">
                  <c:v>May 2020</c:v>
                </c:pt>
                <c:pt idx="5">
                  <c:v>June 2020</c:v>
                </c:pt>
                <c:pt idx="6">
                  <c:v>July 2020</c:v>
                </c:pt>
                <c:pt idx="7">
                  <c:v>August 2020</c:v>
                </c:pt>
                <c:pt idx="8">
                  <c:v>September 2020</c:v>
                </c:pt>
                <c:pt idx="9">
                  <c:v>October 2020</c:v>
                </c:pt>
              </c:strCache>
            </c:strRef>
          </c:cat>
          <c:val>
            <c:numRef>
              <c:f>'Oct 2020'!$E$76:$N$76</c:f>
              <c:numCache>
                <c:formatCode>#,###</c:formatCode>
                <c:ptCount val="10"/>
                <c:pt idx="0">
                  <c:v>175244</c:v>
                </c:pt>
                <c:pt idx="1">
                  <c:v>25466</c:v>
                </c:pt>
                <c:pt idx="2">
                  <c:v>110306</c:v>
                </c:pt>
                <c:pt idx="3">
                  <c:v>9466</c:v>
                </c:pt>
                <c:pt idx="4">
                  <c:v>10430</c:v>
                </c:pt>
                <c:pt idx="5">
                  <c:v>28293</c:v>
                </c:pt>
                <c:pt idx="6">
                  <c:v>40182</c:v>
                </c:pt>
                <c:pt idx="7">
                  <c:v>36802</c:v>
                </c:pt>
                <c:pt idx="8">
                  <c:v>47939</c:v>
                </c:pt>
                <c:pt idx="9">
                  <c:v>53989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12F-4760-8384-1F0673BCA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8351343"/>
        <c:axId val="688402543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'Oct 2020'!$E$6:$N$6</c15:sqref>
                        </c15:formulaRef>
                      </c:ext>
                    </c:extLst>
                    <c:strCache>
                      <c:ptCount val="10"/>
                      <c:pt idx="0">
                        <c:v>January 2020</c:v>
                      </c:pt>
                      <c:pt idx="1">
                        <c:v>February 2020</c:v>
                      </c:pt>
                      <c:pt idx="2">
                        <c:v>March 2020</c:v>
                      </c:pt>
                      <c:pt idx="3">
                        <c:v>April 2020</c:v>
                      </c:pt>
                      <c:pt idx="4">
                        <c:v>May 2020</c:v>
                      </c:pt>
                      <c:pt idx="5">
                        <c:v>June 2020</c:v>
                      </c:pt>
                      <c:pt idx="6">
                        <c:v>July 2020</c:v>
                      </c:pt>
                      <c:pt idx="7">
                        <c:v>August 2020</c:v>
                      </c:pt>
                      <c:pt idx="8">
                        <c:v>September 2020</c:v>
                      </c:pt>
                      <c:pt idx="9">
                        <c:v>October 2020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'[1]Year Data'!$D$6:$W$6</c15:sqref>
                        </c15:formulaRef>
                      </c:ext>
                    </c:extLst>
                    <c:numCache>
                      <c:formatCode>General</c:formatCode>
                      <c:ptCount val="20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B12F-4760-8384-1F0673BCA4CD}"/>
                  </c:ext>
                </c:extLst>
              </c15:ser>
            </c15:filteredBarSeries>
          </c:ext>
        </c:extLst>
      </c:barChart>
      <c:catAx>
        <c:axId val="40835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8402543"/>
        <c:crosses val="autoZero"/>
        <c:auto val="1"/>
        <c:lblAlgn val="ctr"/>
        <c:lblOffset val="100"/>
        <c:noMultiLvlLbl val="0"/>
      </c:catAx>
      <c:valAx>
        <c:axId val="6884025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Plastic Waste (kg/month)</a:t>
                </a:r>
              </a:p>
            </c:rich>
          </c:tx>
          <c:layout>
            <c:manualLayout>
              <c:xMode val="edge"/>
              <c:yMode val="edge"/>
              <c:x val="1.0699000224763248E-2"/>
              <c:y val="0.33696119295602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#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35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9962411940542631E-2"/>
          <c:y val="8.1404807339153382E-2"/>
          <c:w val="0.89832063844168553"/>
          <c:h val="5.5785499893147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</a:t>
            </a:r>
            <a:r>
              <a:rPr lang="en-US" baseline="0"/>
              <a:t> U.S. Plastic Waste Exports to Malaysia</a:t>
            </a:r>
            <a:endParaRPr lang="en-US"/>
          </a:p>
        </c:rich>
      </c:tx>
      <c:layout>
        <c:manualLayout>
          <c:xMode val="edge"/>
          <c:yMode val="edge"/>
          <c:x val="0.24953840439756347"/>
          <c:y val="4.97178612427040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395625546806649"/>
          <c:y val="0.17171296296296296"/>
          <c:w val="0.52959383202099741"/>
          <c:h val="0.58074948964712747"/>
        </c:manualLayout>
      </c:layout>
      <c:barChart>
        <c:barDir val="col"/>
        <c:grouping val="stacked"/>
        <c:varyColors val="0"/>
        <c:ser>
          <c:idx val="3"/>
          <c:order val="0"/>
          <c:tx>
            <c:v>Syrene #6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'Oct 2020'!$E$6:$N$6</c:f>
              <c:strCache>
                <c:ptCount val="10"/>
                <c:pt idx="0">
                  <c:v>January 2020</c:v>
                </c:pt>
                <c:pt idx="1">
                  <c:v>February 2020</c:v>
                </c:pt>
                <c:pt idx="2">
                  <c:v>March 2020</c:v>
                </c:pt>
                <c:pt idx="3">
                  <c:v>April 2020</c:v>
                </c:pt>
                <c:pt idx="4">
                  <c:v>May 2020</c:v>
                </c:pt>
                <c:pt idx="5">
                  <c:v>June 2020</c:v>
                </c:pt>
                <c:pt idx="6">
                  <c:v>July 2020</c:v>
                </c:pt>
                <c:pt idx="7">
                  <c:v>August 2020</c:v>
                </c:pt>
                <c:pt idx="8">
                  <c:v>September 2020</c:v>
                </c:pt>
                <c:pt idx="9">
                  <c:v>October 2020</c:v>
                </c:pt>
              </c:strCache>
            </c:strRef>
          </c:cat>
          <c:val>
            <c:numRef>
              <c:f>'Oct 2020'!$AA$147:$AJ$147</c:f>
              <c:numCache>
                <c:formatCode>#,###</c:formatCode>
                <c:ptCount val="10"/>
                <c:pt idx="0">
                  <c:v>400759</c:v>
                </c:pt>
                <c:pt idx="1">
                  <c:v>351304</c:v>
                </c:pt>
                <c:pt idx="2">
                  <c:v>298800</c:v>
                </c:pt>
                <c:pt idx="3">
                  <c:v>37000</c:v>
                </c:pt>
                <c:pt idx="4">
                  <c:v>56000</c:v>
                </c:pt>
                <c:pt idx="5">
                  <c:v>446920</c:v>
                </c:pt>
                <c:pt idx="6">
                  <c:v>405050</c:v>
                </c:pt>
                <c:pt idx="7">
                  <c:v>246775</c:v>
                </c:pt>
                <c:pt idx="8">
                  <c:v>509000</c:v>
                </c:pt>
                <c:pt idx="9">
                  <c:v>416863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C2-40C3-A03C-E38883AFE44E}"/>
            </c:ext>
          </c:extLst>
        </c:ser>
        <c:ser>
          <c:idx val="4"/>
          <c:order val="1"/>
          <c:tx>
            <c:v>Other Plastic #5 &amp; 7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'Oct 2020'!$E$6:$N$6</c:f>
              <c:strCache>
                <c:ptCount val="10"/>
                <c:pt idx="0">
                  <c:v>January 2020</c:v>
                </c:pt>
                <c:pt idx="1">
                  <c:v>February 2020</c:v>
                </c:pt>
                <c:pt idx="2">
                  <c:v>March 2020</c:v>
                </c:pt>
                <c:pt idx="3">
                  <c:v>April 2020</c:v>
                </c:pt>
                <c:pt idx="4">
                  <c:v>May 2020</c:v>
                </c:pt>
                <c:pt idx="5">
                  <c:v>June 2020</c:v>
                </c:pt>
                <c:pt idx="6">
                  <c:v>July 2020</c:v>
                </c:pt>
                <c:pt idx="7">
                  <c:v>August 2020</c:v>
                </c:pt>
                <c:pt idx="8">
                  <c:v>September 2020</c:v>
                </c:pt>
                <c:pt idx="9">
                  <c:v>October 2020</c:v>
                </c:pt>
              </c:strCache>
            </c:strRef>
          </c:cat>
          <c:val>
            <c:numRef>
              <c:f>'Oct 2020'!$BH$147:$BQ$147</c:f>
              <c:numCache>
                <c:formatCode>#,###</c:formatCode>
                <c:ptCount val="10"/>
                <c:pt idx="0">
                  <c:v>754130</c:v>
                </c:pt>
                <c:pt idx="1">
                  <c:v>948959</c:v>
                </c:pt>
                <c:pt idx="2">
                  <c:v>1487508</c:v>
                </c:pt>
                <c:pt idx="3">
                  <c:v>908650</c:v>
                </c:pt>
                <c:pt idx="4">
                  <c:v>1295738</c:v>
                </c:pt>
                <c:pt idx="5">
                  <c:v>1132199</c:v>
                </c:pt>
                <c:pt idx="6">
                  <c:v>787800</c:v>
                </c:pt>
                <c:pt idx="7">
                  <c:v>1043373</c:v>
                </c:pt>
                <c:pt idx="8">
                  <c:v>1257572</c:v>
                </c:pt>
                <c:pt idx="9">
                  <c:v>1298367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C2-40C3-A03C-E38883AFE44E}"/>
            </c:ext>
          </c:extLst>
        </c:ser>
        <c:ser>
          <c:idx val="2"/>
          <c:order val="2"/>
          <c:tx>
            <c:v>PVC #3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'Oct 2020'!$E$6:$N$6</c:f>
              <c:strCache>
                <c:ptCount val="10"/>
                <c:pt idx="0">
                  <c:v>January 2020</c:v>
                </c:pt>
                <c:pt idx="1">
                  <c:v>February 2020</c:v>
                </c:pt>
                <c:pt idx="2">
                  <c:v>March 2020</c:v>
                </c:pt>
                <c:pt idx="3">
                  <c:v>April 2020</c:v>
                </c:pt>
                <c:pt idx="4">
                  <c:v>May 2020</c:v>
                </c:pt>
                <c:pt idx="5">
                  <c:v>June 2020</c:v>
                </c:pt>
                <c:pt idx="6">
                  <c:v>July 2020</c:v>
                </c:pt>
                <c:pt idx="7">
                  <c:v>August 2020</c:v>
                </c:pt>
                <c:pt idx="8">
                  <c:v>September 2020</c:v>
                </c:pt>
                <c:pt idx="9">
                  <c:v>October 2020</c:v>
                </c:pt>
              </c:strCache>
            </c:strRef>
          </c:cat>
          <c:val>
            <c:numRef>
              <c:f>'Oct 2020'!$AL$147:$AU$147</c:f>
              <c:numCache>
                <c:formatCode>#,###</c:formatCode>
                <c:ptCount val="10"/>
                <c:pt idx="0">
                  <c:v>4793832</c:v>
                </c:pt>
                <c:pt idx="1">
                  <c:v>2230607</c:v>
                </c:pt>
                <c:pt idx="2">
                  <c:v>1965640</c:v>
                </c:pt>
                <c:pt idx="3">
                  <c:v>3294006</c:v>
                </c:pt>
                <c:pt idx="4">
                  <c:v>3587633</c:v>
                </c:pt>
                <c:pt idx="5">
                  <c:v>1755879</c:v>
                </c:pt>
                <c:pt idx="6">
                  <c:v>1626473</c:v>
                </c:pt>
                <c:pt idx="7">
                  <c:v>974105</c:v>
                </c:pt>
                <c:pt idx="8">
                  <c:v>1862545</c:v>
                </c:pt>
                <c:pt idx="9">
                  <c:v>2072083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C2-40C3-A03C-E38883AFE44E}"/>
            </c:ext>
          </c:extLst>
        </c:ser>
        <c:ser>
          <c:idx val="0"/>
          <c:order val="3"/>
          <c:tx>
            <c:v>Ethylene #2 &amp; #4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'Oct 2020'!$E$6:$N$6</c:f>
              <c:strCache>
                <c:ptCount val="10"/>
                <c:pt idx="0">
                  <c:v>January 2020</c:v>
                </c:pt>
                <c:pt idx="1">
                  <c:v>February 2020</c:v>
                </c:pt>
                <c:pt idx="2">
                  <c:v>March 2020</c:v>
                </c:pt>
                <c:pt idx="3">
                  <c:v>April 2020</c:v>
                </c:pt>
                <c:pt idx="4">
                  <c:v>May 2020</c:v>
                </c:pt>
                <c:pt idx="5">
                  <c:v>June 2020</c:v>
                </c:pt>
                <c:pt idx="6">
                  <c:v>July 2020</c:v>
                </c:pt>
                <c:pt idx="7">
                  <c:v>August 2020</c:v>
                </c:pt>
                <c:pt idx="8">
                  <c:v>September 2020</c:v>
                </c:pt>
                <c:pt idx="9">
                  <c:v>October 2020</c:v>
                </c:pt>
              </c:strCache>
            </c:strRef>
          </c:cat>
          <c:val>
            <c:numRef>
              <c:f>'Oct 2020'!$P$147:$Y$147</c:f>
              <c:numCache>
                <c:formatCode>#,###</c:formatCode>
                <c:ptCount val="10"/>
                <c:pt idx="0">
                  <c:v>3550549</c:v>
                </c:pt>
                <c:pt idx="1">
                  <c:v>4126839</c:v>
                </c:pt>
                <c:pt idx="2">
                  <c:v>1973003</c:v>
                </c:pt>
                <c:pt idx="3">
                  <c:v>3070485</c:v>
                </c:pt>
                <c:pt idx="4">
                  <c:v>4758918</c:v>
                </c:pt>
                <c:pt idx="5">
                  <c:v>6900631</c:v>
                </c:pt>
                <c:pt idx="6">
                  <c:v>7533587</c:v>
                </c:pt>
                <c:pt idx="7">
                  <c:v>8841356</c:v>
                </c:pt>
                <c:pt idx="8">
                  <c:v>7404057</c:v>
                </c:pt>
                <c:pt idx="9">
                  <c:v>8284490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C2-40C3-A03C-E38883AFE44E}"/>
            </c:ext>
          </c:extLst>
        </c:ser>
        <c:ser>
          <c:idx val="1"/>
          <c:order val="4"/>
          <c:tx>
            <c:v>PET #1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'Oct 2020'!$E$6:$N$6</c:f>
              <c:strCache>
                <c:ptCount val="10"/>
                <c:pt idx="0">
                  <c:v>January 2020</c:v>
                </c:pt>
                <c:pt idx="1">
                  <c:v>February 2020</c:v>
                </c:pt>
                <c:pt idx="2">
                  <c:v>March 2020</c:v>
                </c:pt>
                <c:pt idx="3">
                  <c:v>April 2020</c:v>
                </c:pt>
                <c:pt idx="4">
                  <c:v>May 2020</c:v>
                </c:pt>
                <c:pt idx="5">
                  <c:v>June 2020</c:v>
                </c:pt>
                <c:pt idx="6">
                  <c:v>July 2020</c:v>
                </c:pt>
                <c:pt idx="7">
                  <c:v>August 2020</c:v>
                </c:pt>
                <c:pt idx="8">
                  <c:v>September 2020</c:v>
                </c:pt>
                <c:pt idx="9">
                  <c:v>October 2020</c:v>
                </c:pt>
              </c:strCache>
            </c:strRef>
          </c:cat>
          <c:val>
            <c:numRef>
              <c:f>'Oct 2020'!$AW$147:$BF$147</c:f>
              <c:numCache>
                <c:formatCode>#,###</c:formatCode>
                <c:ptCount val="10"/>
                <c:pt idx="0">
                  <c:v>295643</c:v>
                </c:pt>
                <c:pt idx="1">
                  <c:v>462090</c:v>
                </c:pt>
                <c:pt idx="2">
                  <c:v>905134</c:v>
                </c:pt>
                <c:pt idx="3">
                  <c:v>349292</c:v>
                </c:pt>
                <c:pt idx="4">
                  <c:v>860396</c:v>
                </c:pt>
                <c:pt idx="5">
                  <c:v>819392</c:v>
                </c:pt>
                <c:pt idx="6">
                  <c:v>377425</c:v>
                </c:pt>
                <c:pt idx="7">
                  <c:v>857476</c:v>
                </c:pt>
                <c:pt idx="8">
                  <c:v>573108</c:v>
                </c:pt>
                <c:pt idx="9">
                  <c:v>502521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C2-40C3-A03C-E38883AFE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93295056"/>
        <c:axId val="1572002512"/>
      </c:barChart>
      <c:catAx>
        <c:axId val="179329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2002512"/>
        <c:crosses val="autoZero"/>
        <c:auto val="1"/>
        <c:lblAlgn val="ctr"/>
        <c:lblOffset val="100"/>
        <c:noMultiLvlLbl val="0"/>
      </c:catAx>
      <c:valAx>
        <c:axId val="157200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Plastic Waste (kg/month)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#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3295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521675415573056"/>
          <c:y val="0.11883967629046369"/>
          <c:w val="0.19811657917760284"/>
          <c:h val="0.762736949547973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U.S.</a:t>
            </a:r>
            <a:r>
              <a:rPr lang="en-US" baseline="0"/>
              <a:t> Plastic Waste Exports (HS 3915)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v>Non-OECD Countries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'Oct 2020'!$E$6:$N$6</c:f>
              <c:strCache>
                <c:ptCount val="10"/>
                <c:pt idx="0">
                  <c:v>January 2020</c:v>
                </c:pt>
                <c:pt idx="1">
                  <c:v>February 2020</c:v>
                </c:pt>
                <c:pt idx="2">
                  <c:v>March 2020</c:v>
                </c:pt>
                <c:pt idx="3">
                  <c:v>April 2020</c:v>
                </c:pt>
                <c:pt idx="4">
                  <c:v>May 2020</c:v>
                </c:pt>
                <c:pt idx="5">
                  <c:v>June 2020</c:v>
                </c:pt>
                <c:pt idx="6">
                  <c:v>July 2020</c:v>
                </c:pt>
                <c:pt idx="7">
                  <c:v>August 2020</c:v>
                </c:pt>
                <c:pt idx="8">
                  <c:v>September 2020</c:v>
                </c:pt>
                <c:pt idx="9">
                  <c:v>October 2020</c:v>
                </c:pt>
              </c:strCache>
            </c:strRef>
          </c:cat>
          <c:val>
            <c:numRef>
              <c:f>'Oct 2020'!$E$9:$N$9</c:f>
              <c:numCache>
                <c:formatCode>#,###</c:formatCode>
                <c:ptCount val="10"/>
                <c:pt idx="0">
                  <c:v>25783161</c:v>
                </c:pt>
                <c:pt idx="1">
                  <c:v>27250856</c:v>
                </c:pt>
                <c:pt idx="2">
                  <c:v>24390271</c:v>
                </c:pt>
                <c:pt idx="3">
                  <c:v>20524268</c:v>
                </c:pt>
                <c:pt idx="4">
                  <c:v>27802557</c:v>
                </c:pt>
                <c:pt idx="5">
                  <c:v>32976114</c:v>
                </c:pt>
                <c:pt idx="6">
                  <c:v>35834981</c:v>
                </c:pt>
                <c:pt idx="7">
                  <c:v>31005120</c:v>
                </c:pt>
                <c:pt idx="8">
                  <c:v>30253357</c:v>
                </c:pt>
                <c:pt idx="9">
                  <c:v>32854889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BB-41D1-8A62-6E4C375A5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8351343"/>
        <c:axId val="688402543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'Oct 2020'!$E$6:$N$6</c15:sqref>
                        </c15:formulaRef>
                      </c:ext>
                    </c:extLst>
                    <c:strCache>
                      <c:ptCount val="10"/>
                      <c:pt idx="0">
                        <c:v>January 2020</c:v>
                      </c:pt>
                      <c:pt idx="1">
                        <c:v>February 2020</c:v>
                      </c:pt>
                      <c:pt idx="2">
                        <c:v>March 2020</c:v>
                      </c:pt>
                      <c:pt idx="3">
                        <c:v>April 2020</c:v>
                      </c:pt>
                      <c:pt idx="4">
                        <c:v>May 2020</c:v>
                      </c:pt>
                      <c:pt idx="5">
                        <c:v>June 2020</c:v>
                      </c:pt>
                      <c:pt idx="6">
                        <c:v>July 2020</c:v>
                      </c:pt>
                      <c:pt idx="7">
                        <c:v>August 2020</c:v>
                      </c:pt>
                      <c:pt idx="8">
                        <c:v>September 2020</c:v>
                      </c:pt>
                      <c:pt idx="9">
                        <c:v>October 2020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'[1]Year Data'!$D$6:$W$6</c15:sqref>
                        </c15:formulaRef>
                      </c:ext>
                    </c:extLst>
                    <c:numCache>
                      <c:formatCode>General</c:formatCode>
                      <c:ptCount val="20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48BB-41D1-8A62-6E4C375A59B6}"/>
                  </c:ext>
                </c:extLst>
              </c15:ser>
            </c15:filteredBarSeries>
          </c:ext>
        </c:extLst>
      </c:barChart>
      <c:catAx>
        <c:axId val="40835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8402543"/>
        <c:crosses val="autoZero"/>
        <c:auto val="1"/>
        <c:lblAlgn val="ctr"/>
        <c:lblOffset val="100"/>
        <c:noMultiLvlLbl val="0"/>
      </c:catAx>
      <c:valAx>
        <c:axId val="6884025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Plastic Waste (kg/month)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#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35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017773987556743"/>
          <c:y val="0.12519479530593428"/>
          <c:w val="0.59732930707150778"/>
          <c:h val="0.1201595314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nsus.gov/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nsus.gov/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nsus.gov/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nsus.gov/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nsus.gov/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nsus.gov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8</xdr:row>
      <xdr:rowOff>0</xdr:rowOff>
    </xdr:from>
    <xdr:to>
      <xdr:col>24</xdr:col>
      <xdr:colOff>615950</xdr:colOff>
      <xdr:row>18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6D206F-68A5-45CF-AEEB-CFBA8031B0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20</xdr:row>
      <xdr:rowOff>0</xdr:rowOff>
    </xdr:from>
    <xdr:to>
      <xdr:col>24</xdr:col>
      <xdr:colOff>368301</xdr:colOff>
      <xdr:row>38</xdr:row>
      <xdr:rowOff>152401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3A2EF4E-89EB-4C31-89D0-3E4F6800A0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41</xdr:row>
      <xdr:rowOff>0</xdr:rowOff>
    </xdr:from>
    <xdr:to>
      <xdr:col>25</xdr:col>
      <xdr:colOff>444501</xdr:colOff>
      <xdr:row>61</xdr:row>
      <xdr:rowOff>158751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4E71EC8-36ED-45B8-84EE-8C54BF641E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65</xdr:row>
      <xdr:rowOff>0</xdr:rowOff>
    </xdr:from>
    <xdr:to>
      <xdr:col>25</xdr:col>
      <xdr:colOff>444501</xdr:colOff>
      <xdr:row>85</xdr:row>
      <xdr:rowOff>158751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80D726A-DE1B-4D34-B1D7-E6982481DC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87</xdr:row>
      <xdr:rowOff>0</xdr:rowOff>
    </xdr:from>
    <xdr:to>
      <xdr:col>24</xdr:col>
      <xdr:colOff>615950</xdr:colOff>
      <xdr:row>103</xdr:row>
      <xdr:rowOff>146050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CC387D6-B45E-44CF-BD09-97BA4E15C0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0</xdr:colOff>
      <xdr:row>20</xdr:row>
      <xdr:rowOff>0</xdr:rowOff>
    </xdr:from>
    <xdr:to>
      <xdr:col>36</xdr:col>
      <xdr:colOff>323851</xdr:colOff>
      <xdr:row>38</xdr:row>
      <xdr:rowOff>152401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4E75058-49D4-4C03-90F9-56B28D4928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0.46123</cdr:x>
      <cdr:y>0.88859</cdr:y>
    </cdr:from>
    <cdr:to>
      <cdr:x>0.98807</cdr:x>
      <cdr:y>0.98928</cdr:y>
    </cdr:to>
    <cdr:sp macro="" textlink="">
      <cdr:nvSpPr>
        <cdr:cNvPr id="2" name="TextBox 1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46B916E3-93AC-4126-BCDF-DAA2BBF2EE35}"/>
            </a:ext>
          </a:extLst>
        </cdr:cNvPr>
        <cdr:cNvSpPr txBox="1"/>
      </cdr:nvSpPr>
      <cdr:spPr>
        <a:xfrm xmlns:a="http://schemas.openxmlformats.org/drawingml/2006/main">
          <a:off x="2209765" y="2632240"/>
          <a:ext cx="2524160" cy="2982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800"/>
            <a:t>Data Source</a:t>
          </a:r>
          <a:r>
            <a:rPr lang="en-US" sz="800" u="sng"/>
            <a:t>: US Import/Export</a:t>
          </a:r>
          <a:r>
            <a:rPr lang="en-US" sz="800" u="sng" baseline="0"/>
            <a:t> - Census Bureau</a:t>
          </a:r>
          <a:r>
            <a:rPr lang="en-US" sz="800" u="sng"/>
            <a:t> </a:t>
          </a:r>
        </a:p>
        <a:p xmlns:a="http://schemas.openxmlformats.org/drawingml/2006/main">
          <a:pPr algn="r"/>
          <a:r>
            <a:rPr lang="en-US" sz="800"/>
            <a:t>Data Analysis by The</a:t>
          </a:r>
          <a:r>
            <a:rPr lang="en-US" sz="800" baseline="0"/>
            <a:t> Last Beach Cleanup</a:t>
          </a:r>
          <a:endParaRPr lang="en-US" sz="8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0.49407</cdr:x>
      <cdr:y>0.90358</cdr:y>
    </cdr:from>
    <cdr:to>
      <cdr:x>0.96277</cdr:x>
      <cdr:y>0.98156</cdr:y>
    </cdr:to>
    <cdr:sp macro="" textlink="">
      <cdr:nvSpPr>
        <cdr:cNvPr id="2" name="TextBox 1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10EE7397-18C1-41F1-9EDD-426285534942}"/>
            </a:ext>
          </a:extLst>
        </cdr:cNvPr>
        <cdr:cNvSpPr txBox="1"/>
      </cdr:nvSpPr>
      <cdr:spPr>
        <a:xfrm xmlns:a="http://schemas.openxmlformats.org/drawingml/2006/main">
          <a:off x="2819400" y="3471333"/>
          <a:ext cx="2674706" cy="2995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800"/>
            <a:t>Data Source</a:t>
          </a:r>
          <a:r>
            <a:rPr lang="en-US" sz="800" u="sng"/>
            <a:t>: US Import/Export</a:t>
          </a:r>
          <a:r>
            <a:rPr lang="en-US" sz="800" u="sng" baseline="0"/>
            <a:t> - Census Bureau</a:t>
          </a:r>
          <a:r>
            <a:rPr lang="en-US" sz="800" u="sng"/>
            <a:t> </a:t>
          </a:r>
        </a:p>
        <a:p xmlns:a="http://schemas.openxmlformats.org/drawingml/2006/main">
          <a:pPr algn="r"/>
          <a:r>
            <a:rPr lang="en-US" sz="800"/>
            <a:t>Data Analysis by The</a:t>
          </a:r>
          <a:r>
            <a:rPr lang="en-US" sz="800" baseline="0"/>
            <a:t> Last Beach Cleanup</a:t>
          </a:r>
          <a:endParaRPr lang="en-US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0.12828</cdr:x>
      <cdr:y>0.13884</cdr:y>
    </cdr:from>
    <cdr:to>
      <cdr:x>0.59698</cdr:x>
      <cdr:y>0.23471</cdr:y>
    </cdr:to>
    <cdr:sp macro="" textlink="">
      <cdr:nvSpPr>
        <cdr:cNvPr id="2" name="TextBox 1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10EE7397-18C1-41F1-9EDD-426285534942}"/>
            </a:ext>
          </a:extLst>
        </cdr:cNvPr>
        <cdr:cNvSpPr txBox="1"/>
      </cdr:nvSpPr>
      <cdr:spPr>
        <a:xfrm xmlns:a="http://schemas.openxmlformats.org/drawingml/2006/main">
          <a:off x="928623" y="533400"/>
          <a:ext cx="3392920" cy="3683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800"/>
            <a:t>Data Source</a:t>
          </a:r>
          <a:r>
            <a:rPr lang="en-US" sz="800" u="sng"/>
            <a:t>: US Import/Export</a:t>
          </a:r>
          <a:r>
            <a:rPr lang="en-US" sz="800" u="sng" baseline="0"/>
            <a:t> - Census Bureau</a:t>
          </a:r>
          <a:r>
            <a:rPr lang="en-US" sz="800" u="sng"/>
            <a:t> </a:t>
          </a:r>
        </a:p>
        <a:p xmlns:a="http://schemas.openxmlformats.org/drawingml/2006/main">
          <a:pPr algn="l"/>
          <a:r>
            <a:rPr lang="en-US" sz="800"/>
            <a:t>Data Analysis by The</a:t>
          </a:r>
          <a:r>
            <a:rPr lang="en-US" sz="800" baseline="0"/>
            <a:t> Last Beach Cleanup</a:t>
          </a:r>
          <a:endParaRPr lang="en-US" sz="8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0.12828</cdr:x>
      <cdr:y>0.13884</cdr:y>
    </cdr:from>
    <cdr:to>
      <cdr:x>0.59698</cdr:x>
      <cdr:y>0.23471</cdr:y>
    </cdr:to>
    <cdr:sp macro="" textlink="">
      <cdr:nvSpPr>
        <cdr:cNvPr id="2" name="TextBox 1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10EE7397-18C1-41F1-9EDD-426285534942}"/>
            </a:ext>
          </a:extLst>
        </cdr:cNvPr>
        <cdr:cNvSpPr txBox="1"/>
      </cdr:nvSpPr>
      <cdr:spPr>
        <a:xfrm xmlns:a="http://schemas.openxmlformats.org/drawingml/2006/main">
          <a:off x="928623" y="533400"/>
          <a:ext cx="3392920" cy="3683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800"/>
            <a:t>Data Source</a:t>
          </a:r>
          <a:r>
            <a:rPr lang="en-US" sz="800" u="sng"/>
            <a:t>: US Import/Export</a:t>
          </a:r>
          <a:r>
            <a:rPr lang="en-US" sz="800" u="sng" baseline="0"/>
            <a:t> - Census Bureau</a:t>
          </a:r>
          <a:r>
            <a:rPr lang="en-US" sz="800" u="sng"/>
            <a:t> </a:t>
          </a:r>
        </a:p>
        <a:p xmlns:a="http://schemas.openxmlformats.org/drawingml/2006/main">
          <a:pPr algn="l"/>
          <a:r>
            <a:rPr lang="en-US" sz="800"/>
            <a:t>Data Analysis by The</a:t>
          </a:r>
          <a:r>
            <a:rPr lang="en-US" sz="800" baseline="0"/>
            <a:t> Last Beach Cleanup</a:t>
          </a:r>
          <a:endParaRPr lang="en-US" sz="8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0.46123</cdr:x>
      <cdr:y>0.88859</cdr:y>
    </cdr:from>
    <cdr:to>
      <cdr:x>0.98807</cdr:x>
      <cdr:y>0.98928</cdr:y>
    </cdr:to>
    <cdr:sp macro="" textlink="">
      <cdr:nvSpPr>
        <cdr:cNvPr id="2" name="TextBox 1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46B916E3-93AC-4126-BCDF-DAA2BBF2EE35}"/>
            </a:ext>
          </a:extLst>
        </cdr:cNvPr>
        <cdr:cNvSpPr txBox="1"/>
      </cdr:nvSpPr>
      <cdr:spPr>
        <a:xfrm xmlns:a="http://schemas.openxmlformats.org/drawingml/2006/main">
          <a:off x="2209765" y="2632240"/>
          <a:ext cx="2524160" cy="2982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800"/>
            <a:t>Data Source</a:t>
          </a:r>
          <a:r>
            <a:rPr lang="en-US" sz="800" u="sng"/>
            <a:t>: US Import/Export</a:t>
          </a:r>
          <a:r>
            <a:rPr lang="en-US" sz="800" u="sng" baseline="0"/>
            <a:t> - Census Bureau</a:t>
          </a:r>
          <a:r>
            <a:rPr lang="en-US" sz="800" u="sng"/>
            <a:t> </a:t>
          </a:r>
        </a:p>
        <a:p xmlns:a="http://schemas.openxmlformats.org/drawingml/2006/main">
          <a:pPr algn="r"/>
          <a:r>
            <a:rPr lang="en-US" sz="800"/>
            <a:t>Data Analysis by The</a:t>
          </a:r>
          <a:r>
            <a:rPr lang="en-US" sz="800" baseline="0"/>
            <a:t> Last Beach Cleanup</a:t>
          </a:r>
          <a:endParaRPr lang="en-US" sz="8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0.49407</cdr:x>
      <cdr:y>0.90358</cdr:y>
    </cdr:from>
    <cdr:to>
      <cdr:x>0.96277</cdr:x>
      <cdr:y>0.98156</cdr:y>
    </cdr:to>
    <cdr:sp macro="" textlink="">
      <cdr:nvSpPr>
        <cdr:cNvPr id="2" name="TextBox 1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10EE7397-18C1-41F1-9EDD-426285534942}"/>
            </a:ext>
          </a:extLst>
        </cdr:cNvPr>
        <cdr:cNvSpPr txBox="1"/>
      </cdr:nvSpPr>
      <cdr:spPr>
        <a:xfrm xmlns:a="http://schemas.openxmlformats.org/drawingml/2006/main">
          <a:off x="2819400" y="3471333"/>
          <a:ext cx="2674706" cy="2995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800"/>
            <a:t>Data Source</a:t>
          </a:r>
          <a:r>
            <a:rPr lang="en-US" sz="800" u="sng"/>
            <a:t>: US Import/Export</a:t>
          </a:r>
          <a:r>
            <a:rPr lang="en-US" sz="800" u="sng" baseline="0"/>
            <a:t> - Census Bureau</a:t>
          </a:r>
          <a:r>
            <a:rPr lang="en-US" sz="800" u="sng"/>
            <a:t> </a:t>
          </a:r>
        </a:p>
        <a:p xmlns:a="http://schemas.openxmlformats.org/drawingml/2006/main">
          <a:pPr algn="r"/>
          <a:r>
            <a:rPr lang="en-US" sz="800"/>
            <a:t>Data Analysis by The</a:t>
          </a:r>
          <a:r>
            <a:rPr lang="en-US" sz="800" baseline="0"/>
            <a:t> Last Beach Cleanup</a:t>
          </a:r>
          <a:endParaRPr lang="en-US" sz="8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JJdel/Desktop/October%202020%20Plastic%20Waste%20Export%20Analysis%20(Dec%204%20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Data"/>
      <sheetName val="Oct 2020"/>
      <sheetName val="Sept 2020"/>
      <sheetName val="Aug 2020"/>
      <sheetName val="States to Ind Countries"/>
      <sheetName val="To Malaysia Sept 2020"/>
      <sheetName val="CA PVC to Malaysia Sept 2020"/>
      <sheetName val="To Vietnam Sept 2020"/>
      <sheetName val="To Thailand Sept 2020"/>
      <sheetName val="To Indonesia Sept 2020"/>
      <sheetName val="To India Sept 2020"/>
      <sheetName val="To Hong Kong Sept 2020"/>
      <sheetName val="To Mexico Sept 2020"/>
      <sheetName val="To Ecuador Sept 2020"/>
      <sheetName val="To Turkey Sept 2020"/>
      <sheetName val="All States Oct 2020"/>
      <sheetName val="All States Sept 2020"/>
      <sheetName val="All States through AUG"/>
      <sheetName val="Long Charts"/>
      <sheetName val="Year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">
          <cell r="D6"/>
          <cell r="E6"/>
          <cell r="F6"/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  <cell r="V6"/>
          <cell r="W6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843CF-F2B2-44CD-B4F5-8CC2F53F0E80}">
  <dimension ref="A1:BQ260"/>
  <sheetViews>
    <sheetView tabSelected="1" workbookViewId="0">
      <selection activeCell="C6" sqref="C6"/>
    </sheetView>
  </sheetViews>
  <sheetFormatPr baseColWidth="10" defaultColWidth="8.83203125" defaultRowHeight="15" x14ac:dyDescent="0.2"/>
  <cols>
    <col min="1" max="2" width="15.83203125" customWidth="1"/>
    <col min="3" max="3" width="13.5" customWidth="1"/>
    <col min="4" max="4" width="15.6640625" customWidth="1"/>
    <col min="5" max="5" width="13.6640625" customWidth="1"/>
    <col min="6" max="7" width="14.1640625" customWidth="1"/>
    <col min="8" max="8" width="14.33203125" customWidth="1"/>
    <col min="9" max="9" width="16.6640625" customWidth="1"/>
    <col min="10" max="10" width="15.83203125" customWidth="1"/>
    <col min="11" max="11" width="14.1640625" customWidth="1"/>
    <col min="12" max="12" width="12.83203125" customWidth="1"/>
    <col min="13" max="13" width="13.83203125" customWidth="1"/>
    <col min="14" max="15" width="12.83203125" customWidth="1"/>
    <col min="16" max="16" width="15.5" customWidth="1"/>
    <col min="17" max="17" width="12.83203125" customWidth="1"/>
    <col min="18" max="18" width="12.33203125" customWidth="1"/>
    <col min="19" max="19" width="13.5" customWidth="1"/>
    <col min="20" max="20" width="12.83203125" customWidth="1"/>
    <col min="21" max="21" width="12.5" customWidth="1"/>
    <col min="22" max="22" width="14.33203125" customWidth="1"/>
    <col min="23" max="26" width="9.6640625" bestFit="1" customWidth="1"/>
    <col min="27" max="36" width="8.83203125" bestFit="1" customWidth="1"/>
    <col min="37" max="37" width="9.6640625" bestFit="1" customWidth="1"/>
    <col min="38" max="47" width="8.83203125" bestFit="1" customWidth="1"/>
    <col min="48" max="48" width="12.1640625" customWidth="1"/>
    <col min="49" max="54" width="8.83203125" bestFit="1" customWidth="1"/>
    <col min="55" max="55" width="12.5" customWidth="1"/>
    <col min="56" max="58" width="8.83203125" bestFit="1" customWidth="1"/>
    <col min="59" max="59" width="13.5" customWidth="1"/>
    <col min="60" max="60" width="13.6640625" customWidth="1"/>
    <col min="61" max="61" width="11.83203125" customWidth="1"/>
    <col min="62" max="62" width="13.1640625" customWidth="1"/>
    <col min="63" max="63" width="12.33203125" customWidth="1"/>
    <col min="64" max="64" width="12.83203125" customWidth="1"/>
    <col min="65" max="65" width="12" customWidth="1"/>
    <col min="66" max="66" width="12.33203125" customWidth="1"/>
    <col min="67" max="67" width="11.83203125" customWidth="1"/>
    <col min="68" max="68" width="12.1640625" customWidth="1"/>
    <col min="69" max="69" width="11.83203125" customWidth="1"/>
  </cols>
  <sheetData>
    <row r="1" spans="1:69" ht="48" x14ac:dyDescent="0.2">
      <c r="A1" s="33" t="s">
        <v>276</v>
      </c>
      <c r="B1" s="32"/>
      <c r="C1" s="32"/>
      <c r="E1" t="s">
        <v>277</v>
      </c>
      <c r="G1" s="36" t="s">
        <v>283</v>
      </c>
      <c r="H1" s="36" t="s">
        <v>278</v>
      </c>
      <c r="I1" s="36" t="s">
        <v>279</v>
      </c>
      <c r="J1" s="36" t="s">
        <v>280</v>
      </c>
      <c r="K1" s="38" t="s">
        <v>284</v>
      </c>
    </row>
    <row r="2" spans="1:69" ht="16" x14ac:dyDescent="0.2">
      <c r="A2" t="s">
        <v>275</v>
      </c>
      <c r="G2" s="36" t="s">
        <v>281</v>
      </c>
      <c r="H2" s="37">
        <f>(E9+F9+G9)/1000</f>
        <v>77424.288</v>
      </c>
      <c r="I2" s="37">
        <f>(H9+I9+J9)/1000</f>
        <v>81302.938999999998</v>
      </c>
      <c r="J2" s="37">
        <f>(K9+L9+M9)/1000</f>
        <v>97093.457999999999</v>
      </c>
      <c r="K2" s="39">
        <f>(J2-H2)/H2</f>
        <v>0.25404392482111038</v>
      </c>
    </row>
    <row r="3" spans="1:69" ht="16" x14ac:dyDescent="0.2">
      <c r="G3" s="36" t="s">
        <v>282</v>
      </c>
      <c r="H3" s="37">
        <f>(E14+F14+G14)/1400</f>
        <v>11016.611428571428</v>
      </c>
      <c r="I3" s="37">
        <f>(H14+I14+J14)/1400</f>
        <v>8490.0564285714281</v>
      </c>
      <c r="J3" s="37">
        <f>(K14+L14+M14)/1400</f>
        <v>19061.055</v>
      </c>
      <c r="K3" s="39">
        <f>(J3-H3)/H3</f>
        <v>0.73021033950289105</v>
      </c>
    </row>
    <row r="4" spans="1:69" ht="16" thickBot="1" x14ac:dyDescent="0.25"/>
    <row r="5" spans="1:69" x14ac:dyDescent="0.2">
      <c r="A5" s="31" t="s">
        <v>274</v>
      </c>
      <c r="B5" s="30"/>
      <c r="C5" s="30"/>
      <c r="D5" s="43" t="s">
        <v>273</v>
      </c>
      <c r="E5" s="44"/>
      <c r="F5" s="44"/>
      <c r="G5" s="44"/>
      <c r="H5" s="44"/>
      <c r="I5" s="44"/>
      <c r="J5" s="44"/>
      <c r="K5" s="44"/>
      <c r="L5" s="44"/>
      <c r="M5" s="44"/>
      <c r="N5" s="45"/>
      <c r="O5" s="47" t="s">
        <v>272</v>
      </c>
      <c r="P5" s="47"/>
      <c r="Q5" s="47"/>
      <c r="R5" s="47"/>
      <c r="S5" s="47"/>
      <c r="T5" s="47"/>
      <c r="U5" s="47"/>
      <c r="V5" s="47"/>
      <c r="W5" s="47"/>
      <c r="X5" s="47"/>
      <c r="Y5" s="48"/>
      <c r="Z5" s="46" t="s">
        <v>271</v>
      </c>
      <c r="AA5" s="47"/>
      <c r="AB5" s="47"/>
      <c r="AC5" s="47"/>
      <c r="AD5" s="47"/>
      <c r="AE5" s="47"/>
      <c r="AF5" s="47"/>
      <c r="AG5" s="47"/>
      <c r="AH5" s="47"/>
      <c r="AI5" s="47"/>
      <c r="AJ5" s="48"/>
      <c r="AK5" s="46" t="s">
        <v>270</v>
      </c>
      <c r="AL5" s="47"/>
      <c r="AM5" s="47"/>
      <c r="AN5" s="47"/>
      <c r="AO5" s="47"/>
      <c r="AP5" s="47"/>
      <c r="AQ5" s="47"/>
      <c r="AR5" s="47"/>
      <c r="AS5" s="47"/>
      <c r="AT5" s="47"/>
      <c r="AU5" s="48"/>
      <c r="AV5" s="46" t="s">
        <v>269</v>
      </c>
      <c r="AW5" s="47"/>
      <c r="AX5" s="47"/>
      <c r="AY5" s="47"/>
      <c r="AZ5" s="47"/>
      <c r="BA5" s="47"/>
      <c r="BB5" s="47"/>
      <c r="BC5" s="47"/>
      <c r="BD5" s="47"/>
      <c r="BE5" s="47"/>
      <c r="BF5" s="48"/>
      <c r="BG5" s="46" t="s">
        <v>268</v>
      </c>
      <c r="BH5" s="47"/>
      <c r="BI5" s="47"/>
      <c r="BJ5" s="47"/>
      <c r="BK5" s="47"/>
      <c r="BL5" s="47"/>
      <c r="BM5" s="47"/>
      <c r="BN5" s="47"/>
      <c r="BO5" s="47"/>
      <c r="BP5" s="47"/>
      <c r="BQ5" s="48"/>
    </row>
    <row r="6" spans="1:69" s="22" customFormat="1" ht="56" x14ac:dyDescent="0.2">
      <c r="A6" s="29" t="s">
        <v>267</v>
      </c>
      <c r="B6" s="28" t="s">
        <v>266</v>
      </c>
      <c r="C6" s="27" t="s">
        <v>265</v>
      </c>
      <c r="D6" s="26" t="s">
        <v>264</v>
      </c>
      <c r="E6" s="34" t="s">
        <v>263</v>
      </c>
      <c r="F6" s="34" t="s">
        <v>262</v>
      </c>
      <c r="G6" s="34" t="s">
        <v>261</v>
      </c>
      <c r="H6" s="23" t="s">
        <v>260</v>
      </c>
      <c r="I6" s="23" t="s">
        <v>259</v>
      </c>
      <c r="J6" s="23" t="s">
        <v>258</v>
      </c>
      <c r="K6" s="35" t="s">
        <v>257</v>
      </c>
      <c r="L6" s="35" t="s">
        <v>256</v>
      </c>
      <c r="M6" s="35" t="s">
        <v>255</v>
      </c>
      <c r="N6" s="25" t="s">
        <v>254</v>
      </c>
      <c r="O6" s="24" t="s">
        <v>264</v>
      </c>
      <c r="P6" s="23" t="s">
        <v>263</v>
      </c>
      <c r="Q6" s="23" t="s">
        <v>262</v>
      </c>
      <c r="R6" s="23" t="s">
        <v>261</v>
      </c>
      <c r="S6" s="23" t="s">
        <v>260</v>
      </c>
      <c r="T6" s="23" t="s">
        <v>259</v>
      </c>
      <c r="U6" s="23" t="s">
        <v>258</v>
      </c>
      <c r="V6" s="23" t="s">
        <v>257</v>
      </c>
      <c r="W6" s="23" t="s">
        <v>256</v>
      </c>
      <c r="X6" s="23" t="s">
        <v>255</v>
      </c>
      <c r="Y6" s="23" t="s">
        <v>254</v>
      </c>
      <c r="Z6" s="23" t="s">
        <v>264</v>
      </c>
      <c r="AA6" s="23" t="s">
        <v>263</v>
      </c>
      <c r="AB6" s="23" t="s">
        <v>262</v>
      </c>
      <c r="AC6" s="23" t="s">
        <v>261</v>
      </c>
      <c r="AD6" s="23" t="s">
        <v>260</v>
      </c>
      <c r="AE6" s="23" t="s">
        <v>259</v>
      </c>
      <c r="AF6" s="23" t="s">
        <v>258</v>
      </c>
      <c r="AG6" s="23" t="s">
        <v>257</v>
      </c>
      <c r="AH6" s="23" t="s">
        <v>256</v>
      </c>
      <c r="AI6" s="23" t="s">
        <v>255</v>
      </c>
      <c r="AJ6" s="23" t="s">
        <v>254</v>
      </c>
      <c r="AK6" s="23" t="s">
        <v>264</v>
      </c>
      <c r="AL6" s="23" t="s">
        <v>263</v>
      </c>
      <c r="AM6" s="23" t="s">
        <v>262</v>
      </c>
      <c r="AN6" s="23" t="s">
        <v>261</v>
      </c>
      <c r="AO6" s="23" t="s">
        <v>260</v>
      </c>
      <c r="AP6" s="23" t="s">
        <v>259</v>
      </c>
      <c r="AQ6" s="23" t="s">
        <v>258</v>
      </c>
      <c r="AR6" s="23" t="s">
        <v>257</v>
      </c>
      <c r="AS6" s="23" t="s">
        <v>256</v>
      </c>
      <c r="AT6" s="23" t="s">
        <v>255</v>
      </c>
      <c r="AU6" s="23" t="s">
        <v>254</v>
      </c>
      <c r="AV6" s="23" t="s">
        <v>264</v>
      </c>
      <c r="AW6" s="23" t="s">
        <v>263</v>
      </c>
      <c r="AX6" s="23" t="s">
        <v>262</v>
      </c>
      <c r="AY6" s="23" t="s">
        <v>261</v>
      </c>
      <c r="AZ6" s="23" t="s">
        <v>260</v>
      </c>
      <c r="BA6" s="23" t="s">
        <v>259</v>
      </c>
      <c r="BB6" s="23" t="s">
        <v>258</v>
      </c>
      <c r="BC6" s="23" t="s">
        <v>257</v>
      </c>
      <c r="BD6" s="23" t="s">
        <v>256</v>
      </c>
      <c r="BE6" s="23" t="s">
        <v>255</v>
      </c>
      <c r="BF6" s="23" t="s">
        <v>254</v>
      </c>
      <c r="BG6" s="23" t="s">
        <v>264</v>
      </c>
      <c r="BH6" s="23" t="s">
        <v>263</v>
      </c>
      <c r="BI6" s="23" t="s">
        <v>262</v>
      </c>
      <c r="BJ6" s="23" t="s">
        <v>261</v>
      </c>
      <c r="BK6" s="23" t="s">
        <v>260</v>
      </c>
      <c r="BL6" s="23" t="s">
        <v>259</v>
      </c>
      <c r="BM6" s="23" t="s">
        <v>258</v>
      </c>
      <c r="BN6" s="23" t="s">
        <v>257</v>
      </c>
      <c r="BO6" s="23" t="s">
        <v>256</v>
      </c>
      <c r="BP6" s="23" t="s">
        <v>255</v>
      </c>
      <c r="BQ6" s="23" t="s">
        <v>254</v>
      </c>
    </row>
    <row r="7" spans="1:69" x14ac:dyDescent="0.2">
      <c r="A7" s="5" t="s">
        <v>253</v>
      </c>
      <c r="B7" s="5"/>
      <c r="C7" s="5"/>
      <c r="D7" s="8">
        <f t="shared" ref="D7:N7" si="0">SUM(O7+Z7+AK7+AV7+BG7)</f>
        <v>521977407</v>
      </c>
      <c r="E7" s="8">
        <f t="shared" si="0"/>
        <v>45366578</v>
      </c>
      <c r="F7" s="8">
        <f t="shared" si="0"/>
        <v>49856710</v>
      </c>
      <c r="G7" s="8">
        <f t="shared" si="0"/>
        <v>47094832</v>
      </c>
      <c r="H7" s="8">
        <f t="shared" si="0"/>
        <v>42540923</v>
      </c>
      <c r="I7" s="8">
        <f t="shared" si="0"/>
        <v>49051409</v>
      </c>
      <c r="J7" s="8">
        <f t="shared" si="0"/>
        <v>56263869</v>
      </c>
      <c r="K7" s="8">
        <f t="shared" si="0"/>
        <v>63519967</v>
      </c>
      <c r="L7" s="8">
        <f t="shared" si="0"/>
        <v>54877362</v>
      </c>
      <c r="M7" s="8">
        <f t="shared" si="0"/>
        <v>53461376</v>
      </c>
      <c r="N7" s="7">
        <f t="shared" si="0"/>
        <v>59944381</v>
      </c>
      <c r="O7" s="10">
        <v>214201416</v>
      </c>
      <c r="P7" s="9">
        <v>16436399</v>
      </c>
      <c r="Q7" s="9">
        <v>21859996</v>
      </c>
      <c r="R7" s="9">
        <v>18776957</v>
      </c>
      <c r="S7" s="9">
        <v>15106196</v>
      </c>
      <c r="T7" s="9">
        <v>19579466</v>
      </c>
      <c r="U7" s="9">
        <v>22549657</v>
      </c>
      <c r="V7" s="9">
        <v>26784296</v>
      </c>
      <c r="W7" s="9">
        <v>25261591</v>
      </c>
      <c r="X7" s="9">
        <v>22639164</v>
      </c>
      <c r="Y7" s="9">
        <v>25207694</v>
      </c>
      <c r="Z7" s="9">
        <v>21057366</v>
      </c>
      <c r="AA7" s="9">
        <v>2958916</v>
      </c>
      <c r="AB7" s="9">
        <v>2623907</v>
      </c>
      <c r="AC7" s="9">
        <v>2800389</v>
      </c>
      <c r="AD7" s="9">
        <v>1606355</v>
      </c>
      <c r="AE7" s="9">
        <v>1462550</v>
      </c>
      <c r="AF7" s="9">
        <v>2111601</v>
      </c>
      <c r="AG7" s="9">
        <v>1696043</v>
      </c>
      <c r="AH7" s="9">
        <v>1400261</v>
      </c>
      <c r="AI7" s="9">
        <v>1990177</v>
      </c>
      <c r="AJ7" s="9">
        <v>2407167</v>
      </c>
      <c r="AK7" s="9">
        <v>45401181</v>
      </c>
      <c r="AL7" s="9">
        <v>7426769</v>
      </c>
      <c r="AM7" s="9">
        <v>4812907</v>
      </c>
      <c r="AN7" s="9">
        <v>4570299</v>
      </c>
      <c r="AO7" s="9">
        <v>5277863</v>
      </c>
      <c r="AP7" s="9">
        <v>5851310</v>
      </c>
      <c r="AQ7" s="9">
        <v>4851727</v>
      </c>
      <c r="AR7" s="9">
        <v>3597171</v>
      </c>
      <c r="AS7" s="9">
        <v>2245935</v>
      </c>
      <c r="AT7" s="9">
        <v>3357776</v>
      </c>
      <c r="AU7" s="9">
        <v>3409424</v>
      </c>
      <c r="AV7" s="9">
        <v>74547633</v>
      </c>
      <c r="AW7" s="9">
        <v>5259408</v>
      </c>
      <c r="AX7" s="9">
        <v>4982316</v>
      </c>
      <c r="AY7" s="9">
        <v>6283098</v>
      </c>
      <c r="AZ7" s="9">
        <v>4180736</v>
      </c>
      <c r="BA7" s="9">
        <v>8312795</v>
      </c>
      <c r="BB7" s="9">
        <v>9421094</v>
      </c>
      <c r="BC7" s="9">
        <v>12680765</v>
      </c>
      <c r="BD7" s="9">
        <v>7595366</v>
      </c>
      <c r="BE7" s="9">
        <v>7176769</v>
      </c>
      <c r="BF7" s="9">
        <v>8655286</v>
      </c>
      <c r="BG7" s="9">
        <v>166769811</v>
      </c>
      <c r="BH7" s="9">
        <v>13285086</v>
      </c>
      <c r="BI7" s="9">
        <v>15577584</v>
      </c>
      <c r="BJ7" s="9">
        <v>14664089</v>
      </c>
      <c r="BK7" s="9">
        <v>16369773</v>
      </c>
      <c r="BL7" s="9">
        <v>13845288</v>
      </c>
      <c r="BM7" s="9">
        <v>17329790</v>
      </c>
      <c r="BN7" s="9">
        <v>18761692</v>
      </c>
      <c r="BO7" s="9">
        <v>18374209</v>
      </c>
      <c r="BP7" s="9">
        <v>18297490</v>
      </c>
      <c r="BQ7" s="9">
        <v>20264810</v>
      </c>
    </row>
    <row r="8" spans="1:69" ht="16" x14ac:dyDescent="0.2">
      <c r="A8" s="21" t="s">
        <v>252</v>
      </c>
      <c r="B8" s="19"/>
      <c r="C8" s="18"/>
      <c r="D8" s="17">
        <f t="shared" ref="D8:N8" si="1">D25+D26+D33+D52+D56+D71+D82+D89+D90+D98+D101+D113+D114+D120+D121+D122+D130+D135+D141+D142+D156+D168+D171+D177+D187+D188+D207+D214+D225+D226+D238+D245+D73+D124</f>
        <v>233301833</v>
      </c>
      <c r="E8" s="17">
        <f t="shared" si="1"/>
        <v>19583417</v>
      </c>
      <c r="F8" s="17">
        <f t="shared" si="1"/>
        <v>22605854</v>
      </c>
      <c r="G8" s="17">
        <f t="shared" si="1"/>
        <v>22704561</v>
      </c>
      <c r="H8" s="17">
        <f t="shared" si="1"/>
        <v>22016655</v>
      </c>
      <c r="I8" s="17">
        <f t="shared" si="1"/>
        <v>21248852</v>
      </c>
      <c r="J8" s="17">
        <f t="shared" si="1"/>
        <v>23287755</v>
      </c>
      <c r="K8" s="17">
        <f t="shared" si="1"/>
        <v>27684986</v>
      </c>
      <c r="L8" s="17">
        <f t="shared" si="1"/>
        <v>23872242</v>
      </c>
      <c r="M8" s="17">
        <f t="shared" si="1"/>
        <v>23208019</v>
      </c>
      <c r="N8" s="17">
        <f t="shared" si="1"/>
        <v>27089492</v>
      </c>
      <c r="O8" s="10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</row>
    <row r="9" spans="1:69" ht="32" x14ac:dyDescent="0.2">
      <c r="A9" s="21" t="s">
        <v>251</v>
      </c>
      <c r="B9" s="19"/>
      <c r="C9" s="18"/>
      <c r="D9" s="17">
        <f t="shared" ref="D9:N9" si="2">D7-D8</f>
        <v>288675574</v>
      </c>
      <c r="E9" s="17">
        <f t="shared" si="2"/>
        <v>25783161</v>
      </c>
      <c r="F9" s="17">
        <f t="shared" si="2"/>
        <v>27250856</v>
      </c>
      <c r="G9" s="17">
        <f t="shared" si="2"/>
        <v>24390271</v>
      </c>
      <c r="H9" s="17">
        <f t="shared" si="2"/>
        <v>20524268</v>
      </c>
      <c r="I9" s="17">
        <f t="shared" si="2"/>
        <v>27802557</v>
      </c>
      <c r="J9" s="17">
        <f t="shared" si="2"/>
        <v>32976114</v>
      </c>
      <c r="K9" s="17">
        <f t="shared" si="2"/>
        <v>35834981</v>
      </c>
      <c r="L9" s="17">
        <f t="shared" si="2"/>
        <v>31005120</v>
      </c>
      <c r="M9" s="17">
        <f t="shared" si="2"/>
        <v>30253357</v>
      </c>
      <c r="N9" s="17">
        <f t="shared" si="2"/>
        <v>32854889</v>
      </c>
      <c r="O9" s="10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</row>
    <row r="10" spans="1:69" ht="16" x14ac:dyDescent="0.2">
      <c r="A10" s="21" t="s">
        <v>250</v>
      </c>
      <c r="B10" s="19"/>
      <c r="C10" s="18"/>
      <c r="D10" s="17">
        <f t="shared" ref="D10:N10" si="3">D57+D112</f>
        <v>42266116</v>
      </c>
      <c r="E10" s="17">
        <f t="shared" si="3"/>
        <v>4371029</v>
      </c>
      <c r="F10" s="17">
        <f t="shared" si="3"/>
        <v>4257387</v>
      </c>
      <c r="G10" s="17">
        <f t="shared" si="3"/>
        <v>3511657</v>
      </c>
      <c r="H10" s="17">
        <f t="shared" si="3"/>
        <v>3090923</v>
      </c>
      <c r="I10" s="17">
        <f t="shared" si="3"/>
        <v>5222619</v>
      </c>
      <c r="J10" s="17">
        <f t="shared" si="3"/>
        <v>4698526</v>
      </c>
      <c r="K10" s="17">
        <f t="shared" si="3"/>
        <v>9078090</v>
      </c>
      <c r="L10" s="17">
        <f t="shared" si="3"/>
        <v>2928008</v>
      </c>
      <c r="M10" s="17">
        <f t="shared" si="3"/>
        <v>2965783</v>
      </c>
      <c r="N10" s="17">
        <f t="shared" si="3"/>
        <v>2142094</v>
      </c>
      <c r="O10" s="10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</row>
    <row r="11" spans="1:69" ht="48" x14ac:dyDescent="0.2">
      <c r="A11" s="21" t="s">
        <v>249</v>
      </c>
      <c r="B11" s="19"/>
      <c r="C11" s="18"/>
      <c r="D11" s="17">
        <f t="shared" ref="D11:N11" si="4">D9-D10</f>
        <v>246409458</v>
      </c>
      <c r="E11" s="17">
        <f t="shared" si="4"/>
        <v>21412132</v>
      </c>
      <c r="F11" s="17">
        <f t="shared" si="4"/>
        <v>22993469</v>
      </c>
      <c r="G11" s="17">
        <f t="shared" si="4"/>
        <v>20878614</v>
      </c>
      <c r="H11" s="17">
        <f t="shared" si="4"/>
        <v>17433345</v>
      </c>
      <c r="I11" s="17">
        <f t="shared" si="4"/>
        <v>22579938</v>
      </c>
      <c r="J11" s="17">
        <f t="shared" si="4"/>
        <v>28277588</v>
      </c>
      <c r="K11" s="17">
        <f t="shared" si="4"/>
        <v>26756891</v>
      </c>
      <c r="L11" s="17">
        <f t="shared" si="4"/>
        <v>28077112</v>
      </c>
      <c r="M11" s="17">
        <f t="shared" si="4"/>
        <v>27287574</v>
      </c>
      <c r="N11" s="17">
        <f t="shared" si="4"/>
        <v>30712795</v>
      </c>
      <c r="O11" s="10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</row>
    <row r="12" spans="1:69" ht="48" x14ac:dyDescent="0.2">
      <c r="A12" s="21" t="s">
        <v>248</v>
      </c>
      <c r="B12" s="19"/>
      <c r="C12" s="18"/>
      <c r="D12" s="17">
        <f t="shared" ref="D12:N12" si="5">D$15+D$16+D$17+D$19+D$21+D$22+D$29+D$30+D$34+D$35+D$38+D$39+D$41+D$45+D$47+D$49+D$50+D$51+D$54+D$57+D$60+D$61+D$62+D$63+D$64+D$65+D$66+D$67+D$68+D$71+D$74+D$75+D$76+D$77+D$78+D$79+D$80+D$81+D$82+D$84+D$88+D$91+D$94+D$95+D$97+D$99+D$103+D$104+D$105+D$106+D$107+D$108+D$109+D$111+D$112+D$115+D$116+D$117+D$118+D$123+D$125+D$127+D$128+D$129+D$134+D$135+D$136+D$138+D$139+D$141+D$144+D$146+D$147+D$148+D$149+D$150+D$152+D$153+D$155+D$156+D$160+D$161+D$162+D$163+D$164+D$165+D$171+D$172+D$174+D$179+D$180+D$181+D$182+D$184+D$185+D$187+D$192+D$193+D$195+D$197+D$198+D$199+D$203+D$204+D$209+D$210+D$211+D$215+D$216+D$217+D$218+D$219+D$220+D$221+D$223+D$227+D$230+D$231+D$233+D$234+D$235+D$237+D$238+D$241+D$244+D$246+D$248+D$250+D$251+D$255+D56</f>
        <v>340477917</v>
      </c>
      <c r="E12" s="17">
        <f t="shared" si="5"/>
        <v>29078103</v>
      </c>
      <c r="F12" s="17">
        <f t="shared" si="5"/>
        <v>32440275</v>
      </c>
      <c r="G12" s="17">
        <f t="shared" si="5"/>
        <v>30376400</v>
      </c>
      <c r="H12" s="17">
        <f t="shared" si="5"/>
        <v>24150422</v>
      </c>
      <c r="I12" s="17">
        <f t="shared" si="5"/>
        <v>31550020</v>
      </c>
      <c r="J12" s="17">
        <f t="shared" si="5"/>
        <v>37775101</v>
      </c>
      <c r="K12" s="17">
        <f t="shared" si="5"/>
        <v>42109732</v>
      </c>
      <c r="L12" s="17">
        <f t="shared" si="5"/>
        <v>36051535</v>
      </c>
      <c r="M12" s="17">
        <f t="shared" si="5"/>
        <v>36474423</v>
      </c>
      <c r="N12" s="17">
        <f t="shared" si="5"/>
        <v>40471906</v>
      </c>
      <c r="O12" s="10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</row>
    <row r="13" spans="1:69" ht="49" thickBot="1" x14ac:dyDescent="0.25">
      <c r="A13" s="20" t="s">
        <v>247</v>
      </c>
      <c r="B13" s="19"/>
      <c r="C13" s="18"/>
      <c r="D13" s="17">
        <f t="shared" ref="D13:N13" si="6">D7-D12</f>
        <v>181499490</v>
      </c>
      <c r="E13" s="17">
        <f t="shared" si="6"/>
        <v>16288475</v>
      </c>
      <c r="F13" s="17">
        <f t="shared" si="6"/>
        <v>17416435</v>
      </c>
      <c r="G13" s="17">
        <f t="shared" si="6"/>
        <v>16718432</v>
      </c>
      <c r="H13" s="17">
        <f t="shared" si="6"/>
        <v>18390501</v>
      </c>
      <c r="I13" s="17">
        <f t="shared" si="6"/>
        <v>17501389</v>
      </c>
      <c r="J13" s="17">
        <f t="shared" si="6"/>
        <v>18488768</v>
      </c>
      <c r="K13" s="17">
        <f t="shared" si="6"/>
        <v>21410235</v>
      </c>
      <c r="L13" s="17">
        <f t="shared" si="6"/>
        <v>18825827</v>
      </c>
      <c r="M13" s="17">
        <f t="shared" si="6"/>
        <v>16986953</v>
      </c>
      <c r="N13" s="17">
        <f t="shared" si="6"/>
        <v>19472475</v>
      </c>
      <c r="O13" s="10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</row>
    <row r="14" spans="1:69" ht="16" x14ac:dyDescent="0.2">
      <c r="A14" s="40" t="s">
        <v>282</v>
      </c>
      <c r="B14" s="41"/>
      <c r="C14" s="42"/>
      <c r="D14" s="37">
        <f>D$21+D$24+D$28+D$31+D$34+D$22+D$38+D$41+D$53+D$56+D$65+D$68+D$60+D$75+D$76+D$77+D$79+D$91+D$103+D$105+D$108+D$104+D$109+D$111+D$123+D$152+D$156+D$172+D$181+D$183+D$184+D$223+D$217+D$218+D$220+D$236+D$240+D$246+D$250</f>
        <v>65445120</v>
      </c>
      <c r="E14" s="37">
        <f t="shared" ref="E14:N14" si="7">E$21+E$24+E$28+E$31+E$34+E$22+E$38+E$41+E$53+E$56+E$65+E$68+E$60+E$75+E$76+E$77+E$79+E$91+E$103+E$105+E$108+E$104+E$109+E$111+E$123+E$152+E$156+E$172+E$181+E$183+E$184+E$223+E$217+E$218+E$220+E$236+E$240+E$246+E$250</f>
        <v>4261057</v>
      </c>
      <c r="F14" s="37">
        <f t="shared" si="7"/>
        <v>6045087</v>
      </c>
      <c r="G14" s="37">
        <f t="shared" si="7"/>
        <v>5117112</v>
      </c>
      <c r="H14" s="37">
        <f t="shared" si="7"/>
        <v>2950186</v>
      </c>
      <c r="I14" s="37">
        <f t="shared" si="7"/>
        <v>3268972</v>
      </c>
      <c r="J14" s="37">
        <f t="shared" si="7"/>
        <v>5666921</v>
      </c>
      <c r="K14" s="37">
        <f t="shared" si="7"/>
        <v>8309766</v>
      </c>
      <c r="L14" s="37">
        <f t="shared" si="7"/>
        <v>8670483</v>
      </c>
      <c r="M14" s="37">
        <f t="shared" si="7"/>
        <v>9705228</v>
      </c>
      <c r="N14" s="37">
        <f t="shared" si="7"/>
        <v>11450308</v>
      </c>
      <c r="O14" s="10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</row>
    <row r="15" spans="1:69" x14ac:dyDescent="0.2">
      <c r="A15" s="5" t="s">
        <v>246</v>
      </c>
      <c r="B15" s="16">
        <v>89</v>
      </c>
      <c r="C15" s="15"/>
      <c r="D15" s="8">
        <f t="shared" ref="D15:D46" si="8">SUM(O15+Z15+AK15+AV15+BG15)</f>
        <v>0</v>
      </c>
      <c r="E15" s="8">
        <f t="shared" ref="E15:E46" si="9">SUM(P15+AA15+AL15+AW15+BH15)</f>
        <v>0</v>
      </c>
      <c r="F15" s="8">
        <f t="shared" ref="F15:F46" si="10">SUM(Q15+AB15+AM15+AX15+BI15)</f>
        <v>0</v>
      </c>
      <c r="G15" s="8">
        <f t="shared" ref="G15:G46" si="11">SUM(R15+AC15+AN15+AY15+BJ15)</f>
        <v>0</v>
      </c>
      <c r="H15" s="8">
        <f t="shared" ref="H15:H46" si="12">SUM(S15+AD15+AO15+AZ15+BK15)</f>
        <v>0</v>
      </c>
      <c r="I15" s="8">
        <f t="shared" ref="I15:I46" si="13">SUM(T15+AE15+AP15+BA15+BL15)</f>
        <v>0</v>
      </c>
      <c r="J15" s="8">
        <f t="shared" ref="J15:J46" si="14">SUM(U15+AF15+AQ15+BB15+BM15)</f>
        <v>0</v>
      </c>
      <c r="K15" s="8">
        <f t="shared" ref="K15:K46" si="15">SUM(V15+AG15+AR15+BC15+BN15)</f>
        <v>0</v>
      </c>
      <c r="L15" s="8">
        <f t="shared" ref="L15:L46" si="16">SUM(W15+AH15+AS15+BD15+BO15)</f>
        <v>0</v>
      </c>
      <c r="M15" s="8">
        <f t="shared" ref="M15:M46" si="17">SUM(X15+AI15+AT15+BE15+BP15)</f>
        <v>0</v>
      </c>
      <c r="N15" s="7">
        <f t="shared" ref="N15:N46" si="18">SUM(Y15+AJ15+AU15+BF15+BQ15)</f>
        <v>0</v>
      </c>
      <c r="O15" s="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1:69" x14ac:dyDescent="0.2">
      <c r="A16" s="5" t="s">
        <v>245</v>
      </c>
      <c r="B16" s="11">
        <v>44.667603200000002</v>
      </c>
      <c r="C16" s="5"/>
      <c r="D16" s="8">
        <f t="shared" si="8"/>
        <v>0</v>
      </c>
      <c r="E16" s="8">
        <f t="shared" si="9"/>
        <v>0</v>
      </c>
      <c r="F16" s="8">
        <f t="shared" si="10"/>
        <v>0</v>
      </c>
      <c r="G16" s="8">
        <f t="shared" si="11"/>
        <v>0</v>
      </c>
      <c r="H16" s="8">
        <f t="shared" si="12"/>
        <v>0</v>
      </c>
      <c r="I16" s="8">
        <f t="shared" si="13"/>
        <v>0</v>
      </c>
      <c r="J16" s="8">
        <f t="shared" si="14"/>
        <v>0</v>
      </c>
      <c r="K16" s="8">
        <f t="shared" si="15"/>
        <v>0</v>
      </c>
      <c r="L16" s="8">
        <f t="shared" si="16"/>
        <v>0</v>
      </c>
      <c r="M16" s="8">
        <f t="shared" si="17"/>
        <v>0</v>
      </c>
      <c r="N16" s="7">
        <f t="shared" si="18"/>
        <v>0</v>
      </c>
      <c r="O16" s="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1:69" x14ac:dyDescent="0.2">
      <c r="A17" s="5" t="s">
        <v>244</v>
      </c>
      <c r="B17" s="11">
        <v>58.069447900000007</v>
      </c>
      <c r="C17" s="5"/>
      <c r="D17" s="8">
        <f t="shared" si="8"/>
        <v>0</v>
      </c>
      <c r="E17" s="8">
        <f t="shared" si="9"/>
        <v>0</v>
      </c>
      <c r="F17" s="8">
        <f t="shared" si="10"/>
        <v>0</v>
      </c>
      <c r="G17" s="8">
        <f t="shared" si="11"/>
        <v>0</v>
      </c>
      <c r="H17" s="8">
        <f t="shared" si="12"/>
        <v>0</v>
      </c>
      <c r="I17" s="8">
        <f t="shared" si="13"/>
        <v>0</v>
      </c>
      <c r="J17" s="8">
        <f t="shared" si="14"/>
        <v>0</v>
      </c>
      <c r="K17" s="8">
        <f t="shared" si="15"/>
        <v>0</v>
      </c>
      <c r="L17" s="8">
        <f t="shared" si="16"/>
        <v>0</v>
      </c>
      <c r="M17" s="8">
        <f t="shared" si="17"/>
        <v>0</v>
      </c>
      <c r="N17" s="7">
        <f t="shared" si="18"/>
        <v>0</v>
      </c>
      <c r="O17" s="2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1:69" x14ac:dyDescent="0.2">
      <c r="A18" s="5" t="s">
        <v>243</v>
      </c>
      <c r="B18" s="11"/>
      <c r="C18" s="5"/>
      <c r="D18" s="8">
        <f t="shared" si="8"/>
        <v>0</v>
      </c>
      <c r="E18" s="8">
        <f t="shared" si="9"/>
        <v>0</v>
      </c>
      <c r="F18" s="8">
        <f t="shared" si="10"/>
        <v>0</v>
      </c>
      <c r="G18" s="8">
        <f t="shared" si="11"/>
        <v>0</v>
      </c>
      <c r="H18" s="8">
        <f t="shared" si="12"/>
        <v>0</v>
      </c>
      <c r="I18" s="8">
        <f t="shared" si="13"/>
        <v>0</v>
      </c>
      <c r="J18" s="8">
        <f t="shared" si="14"/>
        <v>0</v>
      </c>
      <c r="K18" s="8">
        <f t="shared" si="15"/>
        <v>0</v>
      </c>
      <c r="L18" s="8">
        <f t="shared" si="16"/>
        <v>0</v>
      </c>
      <c r="M18" s="8">
        <f t="shared" si="17"/>
        <v>0</v>
      </c>
      <c r="N18" s="7">
        <f t="shared" si="18"/>
        <v>0</v>
      </c>
      <c r="O18" s="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1:69" x14ac:dyDescent="0.2">
      <c r="A19" s="5" t="s">
        <v>242</v>
      </c>
      <c r="B19" s="11">
        <v>70.715014099999991</v>
      </c>
      <c r="C19" s="5"/>
      <c r="D19" s="8">
        <f t="shared" si="8"/>
        <v>35626</v>
      </c>
      <c r="E19" s="8">
        <f t="shared" si="9"/>
        <v>0</v>
      </c>
      <c r="F19" s="8">
        <f t="shared" si="10"/>
        <v>0</v>
      </c>
      <c r="G19" s="8">
        <f t="shared" si="11"/>
        <v>0</v>
      </c>
      <c r="H19" s="8">
        <f t="shared" si="12"/>
        <v>0</v>
      </c>
      <c r="I19" s="8">
        <f t="shared" si="13"/>
        <v>0</v>
      </c>
      <c r="J19" s="8">
        <f t="shared" si="14"/>
        <v>0</v>
      </c>
      <c r="K19" s="8">
        <f t="shared" si="15"/>
        <v>0</v>
      </c>
      <c r="L19" s="8">
        <f t="shared" si="16"/>
        <v>0</v>
      </c>
      <c r="M19" s="8">
        <f t="shared" si="17"/>
        <v>35626</v>
      </c>
      <c r="N19" s="7">
        <f t="shared" si="18"/>
        <v>0</v>
      </c>
      <c r="O19" s="10">
        <v>35626</v>
      </c>
      <c r="P19" s="1"/>
      <c r="Q19" s="1"/>
      <c r="R19" s="1"/>
      <c r="S19" s="1"/>
      <c r="T19" s="1"/>
      <c r="U19" s="1"/>
      <c r="V19" s="1"/>
      <c r="W19" s="1"/>
      <c r="X19" s="9">
        <v>35626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1:69" x14ac:dyDescent="0.2">
      <c r="A20" s="5" t="s">
        <v>241</v>
      </c>
      <c r="B20" s="11">
        <v>1.8690226999999999</v>
      </c>
      <c r="C20" s="5"/>
      <c r="D20" s="8">
        <f t="shared" si="8"/>
        <v>0</v>
      </c>
      <c r="E20" s="8">
        <f t="shared" si="9"/>
        <v>0</v>
      </c>
      <c r="F20" s="8">
        <f t="shared" si="10"/>
        <v>0</v>
      </c>
      <c r="G20" s="8">
        <f t="shared" si="11"/>
        <v>0</v>
      </c>
      <c r="H20" s="8">
        <f t="shared" si="12"/>
        <v>0</v>
      </c>
      <c r="I20" s="8">
        <f t="shared" si="13"/>
        <v>0</v>
      </c>
      <c r="J20" s="8">
        <f t="shared" si="14"/>
        <v>0</v>
      </c>
      <c r="K20" s="8">
        <f t="shared" si="15"/>
        <v>0</v>
      </c>
      <c r="L20" s="8">
        <f t="shared" si="16"/>
        <v>0</v>
      </c>
      <c r="M20" s="8">
        <f t="shared" si="17"/>
        <v>0</v>
      </c>
      <c r="N20" s="7">
        <f t="shared" si="18"/>
        <v>0</v>
      </c>
      <c r="O20" s="2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1:69" x14ac:dyDescent="0.2">
      <c r="A21" s="5" t="s">
        <v>240</v>
      </c>
      <c r="B21" s="11">
        <v>5.8163552000000003</v>
      </c>
      <c r="C21" s="5"/>
      <c r="D21" s="8">
        <f t="shared" si="8"/>
        <v>0</v>
      </c>
      <c r="E21" s="8">
        <f t="shared" si="9"/>
        <v>0</v>
      </c>
      <c r="F21" s="8">
        <f t="shared" si="10"/>
        <v>0</v>
      </c>
      <c r="G21" s="8">
        <f t="shared" si="11"/>
        <v>0</v>
      </c>
      <c r="H21" s="8">
        <f t="shared" si="12"/>
        <v>0</v>
      </c>
      <c r="I21" s="8">
        <f t="shared" si="13"/>
        <v>0</v>
      </c>
      <c r="J21" s="8">
        <f t="shared" si="14"/>
        <v>0</v>
      </c>
      <c r="K21" s="8">
        <f t="shared" si="15"/>
        <v>0</v>
      </c>
      <c r="L21" s="8">
        <f t="shared" si="16"/>
        <v>0</v>
      </c>
      <c r="M21" s="8">
        <f t="shared" si="17"/>
        <v>0</v>
      </c>
      <c r="N21" s="7">
        <f t="shared" si="18"/>
        <v>0</v>
      </c>
      <c r="O21" s="2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1:69" x14ac:dyDescent="0.2">
      <c r="A22" s="5" t="s">
        <v>239</v>
      </c>
      <c r="B22" s="11">
        <v>12.407973699999999</v>
      </c>
      <c r="C22" s="5"/>
      <c r="D22" s="8">
        <f t="shared" si="8"/>
        <v>27855</v>
      </c>
      <c r="E22" s="8">
        <f t="shared" si="9"/>
        <v>0</v>
      </c>
      <c r="F22" s="8">
        <f t="shared" si="10"/>
        <v>0</v>
      </c>
      <c r="G22" s="8">
        <f t="shared" si="11"/>
        <v>0</v>
      </c>
      <c r="H22" s="8">
        <f t="shared" si="12"/>
        <v>0</v>
      </c>
      <c r="I22" s="8">
        <f t="shared" si="13"/>
        <v>0</v>
      </c>
      <c r="J22" s="8">
        <f t="shared" si="14"/>
        <v>0</v>
      </c>
      <c r="K22" s="8">
        <f t="shared" si="15"/>
        <v>14922</v>
      </c>
      <c r="L22" s="8">
        <f t="shared" si="16"/>
        <v>12933</v>
      </c>
      <c r="M22" s="8">
        <f t="shared" si="17"/>
        <v>0</v>
      </c>
      <c r="N22" s="7">
        <f t="shared" si="18"/>
        <v>0</v>
      </c>
      <c r="O22" s="2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9">
        <v>27855</v>
      </c>
      <c r="AW22" s="1"/>
      <c r="AX22" s="1"/>
      <c r="AY22" s="1"/>
      <c r="AZ22" s="1"/>
      <c r="BA22" s="1"/>
      <c r="BB22" s="1"/>
      <c r="BC22" s="9">
        <v>14922</v>
      </c>
      <c r="BD22" s="9">
        <v>12933</v>
      </c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1:69" x14ac:dyDescent="0.2">
      <c r="A23" s="5" t="s">
        <v>238</v>
      </c>
      <c r="B23" s="6"/>
      <c r="C23" s="5"/>
      <c r="D23" s="8">
        <f t="shared" si="8"/>
        <v>0</v>
      </c>
      <c r="E23" s="8">
        <f t="shared" si="9"/>
        <v>0</v>
      </c>
      <c r="F23" s="8">
        <f t="shared" si="10"/>
        <v>0</v>
      </c>
      <c r="G23" s="8">
        <f t="shared" si="11"/>
        <v>0</v>
      </c>
      <c r="H23" s="8">
        <f t="shared" si="12"/>
        <v>0</v>
      </c>
      <c r="I23" s="8">
        <f t="shared" si="13"/>
        <v>0</v>
      </c>
      <c r="J23" s="8">
        <f t="shared" si="14"/>
        <v>0</v>
      </c>
      <c r="K23" s="8">
        <f t="shared" si="15"/>
        <v>0</v>
      </c>
      <c r="L23" s="8">
        <f t="shared" si="16"/>
        <v>0</v>
      </c>
      <c r="M23" s="8">
        <f t="shared" si="17"/>
        <v>0</v>
      </c>
      <c r="N23" s="7">
        <f t="shared" si="18"/>
        <v>0</v>
      </c>
      <c r="O23" s="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1:69" x14ac:dyDescent="0.2">
      <c r="A24" s="5" t="s">
        <v>237</v>
      </c>
      <c r="B24" s="11">
        <v>0.94111279999999997</v>
      </c>
      <c r="C24" s="5"/>
      <c r="D24" s="8">
        <f t="shared" si="8"/>
        <v>259</v>
      </c>
      <c r="E24" s="8">
        <f t="shared" si="9"/>
        <v>0</v>
      </c>
      <c r="F24" s="8">
        <f t="shared" si="10"/>
        <v>0</v>
      </c>
      <c r="G24" s="8">
        <f t="shared" si="11"/>
        <v>0</v>
      </c>
      <c r="H24" s="8">
        <f t="shared" si="12"/>
        <v>0</v>
      </c>
      <c r="I24" s="8">
        <f t="shared" si="13"/>
        <v>259</v>
      </c>
      <c r="J24" s="8">
        <f t="shared" si="14"/>
        <v>0</v>
      </c>
      <c r="K24" s="8">
        <f t="shared" si="15"/>
        <v>0</v>
      </c>
      <c r="L24" s="8">
        <f t="shared" si="16"/>
        <v>0</v>
      </c>
      <c r="M24" s="8">
        <f t="shared" si="17"/>
        <v>0</v>
      </c>
      <c r="N24" s="7">
        <f t="shared" si="18"/>
        <v>0</v>
      </c>
      <c r="O24" s="2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9">
        <v>259</v>
      </c>
      <c r="AW24" s="1"/>
      <c r="AX24" s="1"/>
      <c r="AY24" s="1"/>
      <c r="AZ24" s="1"/>
      <c r="BA24" s="9">
        <v>259</v>
      </c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1:69" x14ac:dyDescent="0.2">
      <c r="A25" s="5" t="s">
        <v>236</v>
      </c>
      <c r="B25" s="11">
        <v>1.3100000000000001E-10</v>
      </c>
      <c r="C25" s="12" t="s">
        <v>15</v>
      </c>
      <c r="D25" s="8">
        <f t="shared" si="8"/>
        <v>88242</v>
      </c>
      <c r="E25" s="8">
        <f t="shared" si="9"/>
        <v>11427</v>
      </c>
      <c r="F25" s="8">
        <f t="shared" si="10"/>
        <v>22415</v>
      </c>
      <c r="G25" s="8">
        <f t="shared" si="11"/>
        <v>17813</v>
      </c>
      <c r="H25" s="8">
        <f t="shared" si="12"/>
        <v>0</v>
      </c>
      <c r="I25" s="8">
        <f t="shared" si="13"/>
        <v>10633</v>
      </c>
      <c r="J25" s="8">
        <f t="shared" si="14"/>
        <v>2766</v>
      </c>
      <c r="K25" s="8">
        <f t="shared" si="15"/>
        <v>5326</v>
      </c>
      <c r="L25" s="8">
        <f t="shared" si="16"/>
        <v>10057</v>
      </c>
      <c r="M25" s="8">
        <f t="shared" si="17"/>
        <v>7804</v>
      </c>
      <c r="N25" s="7">
        <f t="shared" si="18"/>
        <v>1</v>
      </c>
      <c r="O25" s="10">
        <v>17271</v>
      </c>
      <c r="P25" s="1"/>
      <c r="Q25" s="9">
        <v>17271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9">
        <v>45115</v>
      </c>
      <c r="AW25" s="9">
        <v>6001</v>
      </c>
      <c r="AX25" s="9">
        <v>5144</v>
      </c>
      <c r="AY25" s="9">
        <v>5475</v>
      </c>
      <c r="AZ25" s="1"/>
      <c r="BA25" s="9">
        <v>10633</v>
      </c>
      <c r="BB25" s="1"/>
      <c r="BC25" s="1"/>
      <c r="BD25" s="9">
        <v>10057</v>
      </c>
      <c r="BE25" s="9">
        <v>7804</v>
      </c>
      <c r="BF25" s="9">
        <v>1</v>
      </c>
      <c r="BG25" s="9">
        <v>25856</v>
      </c>
      <c r="BH25" s="9">
        <v>5426</v>
      </c>
      <c r="BI25" s="1"/>
      <c r="BJ25" s="9">
        <v>12338</v>
      </c>
      <c r="BK25" s="1"/>
      <c r="BL25" s="1"/>
      <c r="BM25" s="9">
        <v>2766</v>
      </c>
      <c r="BN25" s="9">
        <v>5326</v>
      </c>
      <c r="BO25" s="1"/>
      <c r="BP25" s="1"/>
      <c r="BQ25" s="1"/>
    </row>
    <row r="26" spans="1:69" x14ac:dyDescent="0.2">
      <c r="A26" s="5" t="s">
        <v>235</v>
      </c>
      <c r="B26" s="11">
        <v>0</v>
      </c>
      <c r="C26" s="12" t="s">
        <v>15</v>
      </c>
      <c r="D26" s="8">
        <f t="shared" si="8"/>
        <v>3202</v>
      </c>
      <c r="E26" s="8">
        <f t="shared" si="9"/>
        <v>30</v>
      </c>
      <c r="F26" s="8">
        <f t="shared" si="10"/>
        <v>0</v>
      </c>
      <c r="G26" s="8">
        <f t="shared" si="11"/>
        <v>2985</v>
      </c>
      <c r="H26" s="8">
        <f t="shared" si="12"/>
        <v>39</v>
      </c>
      <c r="I26" s="8">
        <f t="shared" si="13"/>
        <v>17</v>
      </c>
      <c r="J26" s="8">
        <f t="shared" si="14"/>
        <v>29</v>
      </c>
      <c r="K26" s="8">
        <f t="shared" si="15"/>
        <v>16</v>
      </c>
      <c r="L26" s="8">
        <f t="shared" si="16"/>
        <v>26</v>
      </c>
      <c r="M26" s="8">
        <f t="shared" si="17"/>
        <v>39</v>
      </c>
      <c r="N26" s="7">
        <f t="shared" si="18"/>
        <v>21</v>
      </c>
      <c r="O26" s="10">
        <v>246</v>
      </c>
      <c r="P26" s="9">
        <v>21</v>
      </c>
      <c r="Q26" s="1"/>
      <c r="R26" s="9">
        <v>38</v>
      </c>
      <c r="S26" s="9">
        <v>39</v>
      </c>
      <c r="T26" s="9">
        <v>17</v>
      </c>
      <c r="U26" s="9">
        <v>29</v>
      </c>
      <c r="V26" s="9">
        <v>16</v>
      </c>
      <c r="W26" s="9">
        <v>26</v>
      </c>
      <c r="X26" s="9">
        <v>39</v>
      </c>
      <c r="Y26" s="9">
        <v>21</v>
      </c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9">
        <v>2956</v>
      </c>
      <c r="BH26" s="9">
        <v>9</v>
      </c>
      <c r="BI26" s="1"/>
      <c r="BJ26" s="9">
        <v>2947</v>
      </c>
      <c r="BK26" s="1"/>
      <c r="BL26" s="1"/>
      <c r="BM26" s="1"/>
      <c r="BN26" s="1"/>
      <c r="BO26" s="1"/>
      <c r="BP26" s="1"/>
      <c r="BQ26" s="1"/>
    </row>
    <row r="27" spans="1:69" x14ac:dyDescent="0.2">
      <c r="A27" s="5" t="s">
        <v>234</v>
      </c>
      <c r="B27" s="11"/>
      <c r="C27" s="5"/>
      <c r="D27" s="8">
        <f t="shared" si="8"/>
        <v>0</v>
      </c>
      <c r="E27" s="8">
        <f t="shared" si="9"/>
        <v>0</v>
      </c>
      <c r="F27" s="8">
        <f t="shared" si="10"/>
        <v>0</v>
      </c>
      <c r="G27" s="8">
        <f t="shared" si="11"/>
        <v>0</v>
      </c>
      <c r="H27" s="8">
        <f t="shared" si="12"/>
        <v>0</v>
      </c>
      <c r="I27" s="8">
        <f t="shared" si="13"/>
        <v>0</v>
      </c>
      <c r="J27" s="8">
        <f t="shared" si="14"/>
        <v>0</v>
      </c>
      <c r="K27" s="8">
        <f t="shared" si="15"/>
        <v>0</v>
      </c>
      <c r="L27" s="8">
        <f t="shared" si="16"/>
        <v>0</v>
      </c>
      <c r="M27" s="8">
        <f t="shared" si="17"/>
        <v>0</v>
      </c>
      <c r="N27" s="7">
        <f t="shared" si="18"/>
        <v>0</v>
      </c>
      <c r="O27" s="2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1:69" x14ac:dyDescent="0.2">
      <c r="A28" s="5" t="s">
        <v>233</v>
      </c>
      <c r="B28" s="11">
        <v>0.75612220000000008</v>
      </c>
      <c r="C28" s="5"/>
      <c r="D28" s="8">
        <f t="shared" si="8"/>
        <v>1361</v>
      </c>
      <c r="E28" s="8">
        <f t="shared" si="9"/>
        <v>0</v>
      </c>
      <c r="F28" s="8">
        <f t="shared" si="10"/>
        <v>0</v>
      </c>
      <c r="G28" s="8">
        <f t="shared" si="11"/>
        <v>1361</v>
      </c>
      <c r="H28" s="8">
        <f t="shared" si="12"/>
        <v>0</v>
      </c>
      <c r="I28" s="8">
        <f t="shared" si="13"/>
        <v>0</v>
      </c>
      <c r="J28" s="8">
        <f t="shared" si="14"/>
        <v>0</v>
      </c>
      <c r="K28" s="8">
        <f t="shared" si="15"/>
        <v>0</v>
      </c>
      <c r="L28" s="8">
        <f t="shared" si="16"/>
        <v>0</v>
      </c>
      <c r="M28" s="8">
        <f t="shared" si="17"/>
        <v>0</v>
      </c>
      <c r="N28" s="7">
        <f t="shared" si="18"/>
        <v>0</v>
      </c>
      <c r="O28" s="2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9">
        <v>1361</v>
      </c>
      <c r="BH28" s="1"/>
      <c r="BI28" s="1"/>
      <c r="BJ28" s="9">
        <v>1361</v>
      </c>
      <c r="BK28" s="1"/>
      <c r="BL28" s="1"/>
      <c r="BM28" s="1"/>
      <c r="BN28" s="1"/>
      <c r="BO28" s="1"/>
      <c r="BP28" s="1"/>
      <c r="BQ28" s="1"/>
    </row>
    <row r="29" spans="1:69" x14ac:dyDescent="0.2">
      <c r="A29" s="5" t="s">
        <v>232</v>
      </c>
      <c r="B29" s="11">
        <v>10.264701499999999</v>
      </c>
      <c r="C29" s="5"/>
      <c r="D29" s="8">
        <f t="shared" si="8"/>
        <v>477</v>
      </c>
      <c r="E29" s="8">
        <f t="shared" si="9"/>
        <v>0</v>
      </c>
      <c r="F29" s="8">
        <f t="shared" si="10"/>
        <v>0</v>
      </c>
      <c r="G29" s="8">
        <f t="shared" si="11"/>
        <v>477</v>
      </c>
      <c r="H29" s="8">
        <f t="shared" si="12"/>
        <v>0</v>
      </c>
      <c r="I29" s="8">
        <f t="shared" si="13"/>
        <v>0</v>
      </c>
      <c r="J29" s="8">
        <f t="shared" si="14"/>
        <v>0</v>
      </c>
      <c r="K29" s="8">
        <f t="shared" si="15"/>
        <v>0</v>
      </c>
      <c r="L29" s="8">
        <f t="shared" si="16"/>
        <v>0</v>
      </c>
      <c r="M29" s="8">
        <f t="shared" si="17"/>
        <v>0</v>
      </c>
      <c r="N29" s="7">
        <f t="shared" si="18"/>
        <v>0</v>
      </c>
      <c r="O29" s="2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9">
        <v>477</v>
      </c>
      <c r="BH29" s="1"/>
      <c r="BI29" s="1"/>
      <c r="BJ29" s="9">
        <v>477</v>
      </c>
      <c r="BK29" s="1"/>
      <c r="BL29" s="1"/>
      <c r="BM29" s="1"/>
      <c r="BN29" s="1"/>
      <c r="BO29" s="1"/>
      <c r="BP29" s="1"/>
      <c r="BQ29" s="1"/>
    </row>
    <row r="30" spans="1:69" x14ac:dyDescent="0.2">
      <c r="A30" s="5" t="s">
        <v>231</v>
      </c>
      <c r="B30" s="11">
        <v>87.030529700000002</v>
      </c>
      <c r="C30" s="5"/>
      <c r="D30" s="8">
        <f t="shared" si="8"/>
        <v>6264771</v>
      </c>
      <c r="E30" s="8">
        <f t="shared" si="9"/>
        <v>377183</v>
      </c>
      <c r="F30" s="8">
        <f t="shared" si="10"/>
        <v>361102</v>
      </c>
      <c r="G30" s="8">
        <f t="shared" si="11"/>
        <v>194634</v>
      </c>
      <c r="H30" s="8">
        <f t="shared" si="12"/>
        <v>1328958</v>
      </c>
      <c r="I30" s="8">
        <f t="shared" si="13"/>
        <v>666714</v>
      </c>
      <c r="J30" s="8">
        <f t="shared" si="14"/>
        <v>845386</v>
      </c>
      <c r="K30" s="8">
        <f t="shared" si="15"/>
        <v>384999</v>
      </c>
      <c r="L30" s="8">
        <f t="shared" si="16"/>
        <v>644606</v>
      </c>
      <c r="M30" s="8">
        <f t="shared" si="17"/>
        <v>502847</v>
      </c>
      <c r="N30" s="7">
        <f t="shared" si="18"/>
        <v>958342</v>
      </c>
      <c r="O30" s="10">
        <v>1926928</v>
      </c>
      <c r="P30" s="9">
        <v>18380</v>
      </c>
      <c r="Q30" s="9">
        <v>248680</v>
      </c>
      <c r="R30" s="1"/>
      <c r="S30" s="9">
        <v>89213</v>
      </c>
      <c r="T30" s="1"/>
      <c r="U30" s="9">
        <v>45386</v>
      </c>
      <c r="V30" s="9">
        <v>315215</v>
      </c>
      <c r="W30" s="9">
        <v>532693</v>
      </c>
      <c r="X30" s="9">
        <v>401322</v>
      </c>
      <c r="Y30" s="9">
        <v>276039</v>
      </c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9">
        <v>365578</v>
      </c>
      <c r="AW30" s="9">
        <v>132724</v>
      </c>
      <c r="AX30" s="1"/>
      <c r="AY30" s="9">
        <v>18000</v>
      </c>
      <c r="AZ30" s="1"/>
      <c r="BA30" s="1"/>
      <c r="BB30" s="1"/>
      <c r="BC30" s="9">
        <v>34611</v>
      </c>
      <c r="BD30" s="9">
        <v>75353</v>
      </c>
      <c r="BE30" s="1"/>
      <c r="BF30" s="9">
        <v>104890</v>
      </c>
      <c r="BG30" s="9">
        <v>3972265</v>
      </c>
      <c r="BH30" s="9">
        <v>226079</v>
      </c>
      <c r="BI30" s="9">
        <v>112422</v>
      </c>
      <c r="BJ30" s="9">
        <v>176634</v>
      </c>
      <c r="BK30" s="9">
        <v>1239745</v>
      </c>
      <c r="BL30" s="9">
        <v>666714</v>
      </c>
      <c r="BM30" s="9">
        <v>800000</v>
      </c>
      <c r="BN30" s="9">
        <v>35173</v>
      </c>
      <c r="BO30" s="9">
        <v>36560</v>
      </c>
      <c r="BP30" s="9">
        <v>101525</v>
      </c>
      <c r="BQ30" s="9">
        <v>577413</v>
      </c>
    </row>
    <row r="31" spans="1:69" x14ac:dyDescent="0.2">
      <c r="A31" s="5" t="s">
        <v>230</v>
      </c>
      <c r="B31" s="11">
        <v>4.0733527999999994</v>
      </c>
      <c r="C31" s="5"/>
      <c r="D31" s="8">
        <f t="shared" si="8"/>
        <v>0</v>
      </c>
      <c r="E31" s="8">
        <f t="shared" si="9"/>
        <v>0</v>
      </c>
      <c r="F31" s="8">
        <f t="shared" si="10"/>
        <v>0</v>
      </c>
      <c r="G31" s="8">
        <f t="shared" si="11"/>
        <v>0</v>
      </c>
      <c r="H31" s="8">
        <f t="shared" si="12"/>
        <v>0</v>
      </c>
      <c r="I31" s="8">
        <f t="shared" si="13"/>
        <v>0</v>
      </c>
      <c r="J31" s="8">
        <f t="shared" si="14"/>
        <v>0</v>
      </c>
      <c r="K31" s="8">
        <f t="shared" si="15"/>
        <v>0</v>
      </c>
      <c r="L31" s="8">
        <f t="shared" si="16"/>
        <v>0</v>
      </c>
      <c r="M31" s="8">
        <f t="shared" si="17"/>
        <v>0</v>
      </c>
      <c r="N31" s="7">
        <f t="shared" si="18"/>
        <v>0</v>
      </c>
      <c r="O31" s="2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1:69" x14ac:dyDescent="0.2">
      <c r="A32" s="5" t="s">
        <v>229</v>
      </c>
      <c r="B32" s="11"/>
      <c r="C32" s="5"/>
      <c r="D32" s="8">
        <f t="shared" si="8"/>
        <v>0</v>
      </c>
      <c r="E32" s="8">
        <f t="shared" si="9"/>
        <v>0</v>
      </c>
      <c r="F32" s="8">
        <f t="shared" si="10"/>
        <v>0</v>
      </c>
      <c r="G32" s="8">
        <f t="shared" si="11"/>
        <v>0</v>
      </c>
      <c r="H32" s="8">
        <f t="shared" si="12"/>
        <v>0</v>
      </c>
      <c r="I32" s="8">
        <f t="shared" si="13"/>
        <v>0</v>
      </c>
      <c r="J32" s="8">
        <f t="shared" si="14"/>
        <v>0</v>
      </c>
      <c r="K32" s="8">
        <f t="shared" si="15"/>
        <v>0</v>
      </c>
      <c r="L32" s="8">
        <f t="shared" si="16"/>
        <v>0</v>
      </c>
      <c r="M32" s="8">
        <f t="shared" si="17"/>
        <v>0</v>
      </c>
      <c r="N32" s="7">
        <f t="shared" si="18"/>
        <v>0</v>
      </c>
      <c r="O32" s="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1:69" x14ac:dyDescent="0.2">
      <c r="A33" s="5" t="s">
        <v>228</v>
      </c>
      <c r="B33" s="11">
        <v>1.3500000000000001E-9</v>
      </c>
      <c r="C33" s="12" t="s">
        <v>15</v>
      </c>
      <c r="D33" s="8">
        <f t="shared" si="8"/>
        <v>608649</v>
      </c>
      <c r="E33" s="8">
        <f t="shared" si="9"/>
        <v>19700</v>
      </c>
      <c r="F33" s="8">
        <f t="shared" si="10"/>
        <v>136761</v>
      </c>
      <c r="G33" s="8">
        <f t="shared" si="11"/>
        <v>34342</v>
      </c>
      <c r="H33" s="8">
        <f t="shared" si="12"/>
        <v>300000</v>
      </c>
      <c r="I33" s="8">
        <f t="shared" si="13"/>
        <v>19710</v>
      </c>
      <c r="J33" s="8">
        <f t="shared" si="14"/>
        <v>19920</v>
      </c>
      <c r="K33" s="8">
        <f t="shared" si="15"/>
        <v>61</v>
      </c>
      <c r="L33" s="8">
        <f t="shared" si="16"/>
        <v>39864</v>
      </c>
      <c r="M33" s="8">
        <f t="shared" si="17"/>
        <v>0</v>
      </c>
      <c r="N33" s="7">
        <f t="shared" si="18"/>
        <v>38291</v>
      </c>
      <c r="O33" s="10">
        <v>99646</v>
      </c>
      <c r="P33" s="1"/>
      <c r="Q33" s="9">
        <v>39862</v>
      </c>
      <c r="R33" s="1"/>
      <c r="S33" s="1"/>
      <c r="T33" s="1"/>
      <c r="U33" s="9">
        <v>19920</v>
      </c>
      <c r="V33" s="1"/>
      <c r="W33" s="9">
        <v>39864</v>
      </c>
      <c r="X33" s="1"/>
      <c r="Y33" s="1"/>
      <c r="Z33" s="9">
        <v>54089</v>
      </c>
      <c r="AA33" s="1"/>
      <c r="AB33" s="9">
        <v>39247</v>
      </c>
      <c r="AC33" s="9">
        <v>14842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9">
        <v>135863</v>
      </c>
      <c r="AW33" s="9">
        <v>19700</v>
      </c>
      <c r="AX33" s="9">
        <v>57652</v>
      </c>
      <c r="AY33" s="9">
        <v>19500</v>
      </c>
      <c r="AZ33" s="1"/>
      <c r="BA33" s="9">
        <v>19710</v>
      </c>
      <c r="BB33" s="1"/>
      <c r="BC33" s="9">
        <v>61</v>
      </c>
      <c r="BD33" s="1"/>
      <c r="BE33" s="1"/>
      <c r="BF33" s="9">
        <v>19240</v>
      </c>
      <c r="BG33" s="9">
        <v>319051</v>
      </c>
      <c r="BH33" s="1"/>
      <c r="BI33" s="1"/>
      <c r="BJ33" s="1"/>
      <c r="BK33" s="9">
        <v>300000</v>
      </c>
      <c r="BL33" s="1"/>
      <c r="BM33" s="1"/>
      <c r="BN33" s="1"/>
      <c r="BO33" s="1"/>
      <c r="BP33" s="1"/>
      <c r="BQ33" s="9">
        <v>19051</v>
      </c>
    </row>
    <row r="34" spans="1:69" x14ac:dyDescent="0.2">
      <c r="A34" s="5" t="s">
        <v>227</v>
      </c>
      <c r="B34" s="11">
        <v>28.8488568</v>
      </c>
      <c r="C34" s="5"/>
      <c r="D34" s="8">
        <f t="shared" si="8"/>
        <v>0</v>
      </c>
      <c r="E34" s="8">
        <f t="shared" si="9"/>
        <v>0</v>
      </c>
      <c r="F34" s="8">
        <f t="shared" si="10"/>
        <v>0</v>
      </c>
      <c r="G34" s="8">
        <f t="shared" si="11"/>
        <v>0</v>
      </c>
      <c r="H34" s="8">
        <f t="shared" si="12"/>
        <v>0</v>
      </c>
      <c r="I34" s="8">
        <f t="shared" si="13"/>
        <v>0</v>
      </c>
      <c r="J34" s="8">
        <f t="shared" si="14"/>
        <v>0</v>
      </c>
      <c r="K34" s="8">
        <f t="shared" si="15"/>
        <v>0</v>
      </c>
      <c r="L34" s="8">
        <f t="shared" si="16"/>
        <v>0</v>
      </c>
      <c r="M34" s="8">
        <f t="shared" si="17"/>
        <v>0</v>
      </c>
      <c r="N34" s="7">
        <f t="shared" si="18"/>
        <v>0</v>
      </c>
      <c r="O34" s="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spans="1:69" x14ac:dyDescent="0.2">
      <c r="A35" s="5" t="s">
        <v>226</v>
      </c>
      <c r="B35" s="11">
        <v>82.847811000000007</v>
      </c>
      <c r="C35" s="5"/>
      <c r="D35" s="8">
        <f t="shared" si="8"/>
        <v>0</v>
      </c>
      <c r="E35" s="8">
        <f t="shared" si="9"/>
        <v>0</v>
      </c>
      <c r="F35" s="8">
        <f t="shared" si="10"/>
        <v>0</v>
      </c>
      <c r="G35" s="8">
        <f t="shared" si="11"/>
        <v>0</v>
      </c>
      <c r="H35" s="8">
        <f t="shared" si="12"/>
        <v>0</v>
      </c>
      <c r="I35" s="8">
        <f t="shared" si="13"/>
        <v>0</v>
      </c>
      <c r="J35" s="8">
        <f t="shared" si="14"/>
        <v>0</v>
      </c>
      <c r="K35" s="8">
        <f t="shared" si="15"/>
        <v>0</v>
      </c>
      <c r="L35" s="8">
        <f t="shared" si="16"/>
        <v>0</v>
      </c>
      <c r="M35" s="8">
        <f t="shared" si="17"/>
        <v>0</v>
      </c>
      <c r="N35" s="7">
        <f t="shared" si="18"/>
        <v>0</v>
      </c>
      <c r="O35" s="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</row>
    <row r="36" spans="1:69" x14ac:dyDescent="0.2">
      <c r="A36" s="5" t="s">
        <v>225</v>
      </c>
      <c r="B36" s="11">
        <v>2.2199999999999999E-14</v>
      </c>
      <c r="C36" s="5"/>
      <c r="D36" s="8">
        <f t="shared" si="8"/>
        <v>15880</v>
      </c>
      <c r="E36" s="8">
        <f t="shared" si="9"/>
        <v>1400</v>
      </c>
      <c r="F36" s="8">
        <f t="shared" si="10"/>
        <v>247</v>
      </c>
      <c r="G36" s="8">
        <f t="shared" si="11"/>
        <v>7379</v>
      </c>
      <c r="H36" s="8">
        <f t="shared" si="12"/>
        <v>0</v>
      </c>
      <c r="I36" s="8">
        <f t="shared" si="13"/>
        <v>4851</v>
      </c>
      <c r="J36" s="8">
        <f t="shared" si="14"/>
        <v>635</v>
      </c>
      <c r="K36" s="8">
        <f t="shared" si="15"/>
        <v>0</v>
      </c>
      <c r="L36" s="8">
        <f t="shared" si="16"/>
        <v>0</v>
      </c>
      <c r="M36" s="8">
        <f t="shared" si="17"/>
        <v>280</v>
      </c>
      <c r="N36" s="7">
        <f t="shared" si="18"/>
        <v>1088</v>
      </c>
      <c r="O36" s="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9">
        <v>640</v>
      </c>
      <c r="AW36" s="1"/>
      <c r="AX36" s="1"/>
      <c r="AY36" s="9">
        <v>640</v>
      </c>
      <c r="AZ36" s="1"/>
      <c r="BA36" s="1"/>
      <c r="BB36" s="1"/>
      <c r="BC36" s="1"/>
      <c r="BD36" s="1"/>
      <c r="BE36" s="1"/>
      <c r="BF36" s="1"/>
      <c r="BG36" s="9">
        <v>15240</v>
      </c>
      <c r="BH36" s="9">
        <v>1400</v>
      </c>
      <c r="BI36" s="9">
        <v>247</v>
      </c>
      <c r="BJ36" s="9">
        <v>6739</v>
      </c>
      <c r="BK36" s="1"/>
      <c r="BL36" s="9">
        <v>4851</v>
      </c>
      <c r="BM36" s="9">
        <v>635</v>
      </c>
      <c r="BN36" s="1"/>
      <c r="BO36" s="1"/>
      <c r="BP36" s="9">
        <v>280</v>
      </c>
      <c r="BQ36" s="9">
        <v>1088</v>
      </c>
    </row>
    <row r="37" spans="1:69" x14ac:dyDescent="0.2">
      <c r="A37" s="5" t="s">
        <v>224</v>
      </c>
      <c r="B37" s="11"/>
      <c r="C37" s="5"/>
      <c r="D37" s="8">
        <f t="shared" si="8"/>
        <v>0</v>
      </c>
      <c r="E37" s="8">
        <f t="shared" si="9"/>
        <v>0</v>
      </c>
      <c r="F37" s="8">
        <f t="shared" si="10"/>
        <v>0</v>
      </c>
      <c r="G37" s="8">
        <f t="shared" si="11"/>
        <v>0</v>
      </c>
      <c r="H37" s="8">
        <f t="shared" si="12"/>
        <v>0</v>
      </c>
      <c r="I37" s="8">
        <f t="shared" si="13"/>
        <v>0</v>
      </c>
      <c r="J37" s="8">
        <f t="shared" si="14"/>
        <v>0</v>
      </c>
      <c r="K37" s="8">
        <f t="shared" si="15"/>
        <v>0</v>
      </c>
      <c r="L37" s="8">
        <f t="shared" si="16"/>
        <v>0</v>
      </c>
      <c r="M37" s="8">
        <f t="shared" si="17"/>
        <v>0</v>
      </c>
      <c r="N37" s="7">
        <f t="shared" si="18"/>
        <v>0</v>
      </c>
      <c r="O37" s="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1:69" x14ac:dyDescent="0.2">
      <c r="A38" s="5" t="s">
        <v>223</v>
      </c>
      <c r="B38" s="11">
        <v>55</v>
      </c>
      <c r="C38" s="5"/>
      <c r="D38" s="8">
        <f t="shared" si="8"/>
        <v>20000</v>
      </c>
      <c r="E38" s="8">
        <f t="shared" si="9"/>
        <v>0</v>
      </c>
      <c r="F38" s="8">
        <f t="shared" si="10"/>
        <v>0</v>
      </c>
      <c r="G38" s="8">
        <f t="shared" si="11"/>
        <v>20000</v>
      </c>
      <c r="H38" s="8">
        <f t="shared" si="12"/>
        <v>0</v>
      </c>
      <c r="I38" s="8">
        <f t="shared" si="13"/>
        <v>0</v>
      </c>
      <c r="J38" s="8">
        <f t="shared" si="14"/>
        <v>0</v>
      </c>
      <c r="K38" s="8">
        <f t="shared" si="15"/>
        <v>0</v>
      </c>
      <c r="L38" s="8">
        <f t="shared" si="16"/>
        <v>0</v>
      </c>
      <c r="M38" s="8">
        <f t="shared" si="17"/>
        <v>0</v>
      </c>
      <c r="N38" s="7">
        <f t="shared" si="18"/>
        <v>0</v>
      </c>
      <c r="O38" s="10">
        <v>20000</v>
      </c>
      <c r="P38" s="1"/>
      <c r="Q38" s="1"/>
      <c r="R38" s="9">
        <v>20000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1:69" x14ac:dyDescent="0.2">
      <c r="A39" s="5" t="s">
        <v>222</v>
      </c>
      <c r="B39" s="11">
        <v>40.266322100000004</v>
      </c>
      <c r="C39" s="5"/>
      <c r="D39" s="8">
        <f t="shared" si="8"/>
        <v>0</v>
      </c>
      <c r="E39" s="8">
        <f t="shared" si="9"/>
        <v>0</v>
      </c>
      <c r="F39" s="8">
        <f t="shared" si="10"/>
        <v>0</v>
      </c>
      <c r="G39" s="8">
        <f t="shared" si="11"/>
        <v>0</v>
      </c>
      <c r="H39" s="8">
        <f t="shared" si="12"/>
        <v>0</v>
      </c>
      <c r="I39" s="8">
        <f t="shared" si="13"/>
        <v>0</v>
      </c>
      <c r="J39" s="8">
        <f t="shared" si="14"/>
        <v>0</v>
      </c>
      <c r="K39" s="8">
        <f t="shared" si="15"/>
        <v>0</v>
      </c>
      <c r="L39" s="8">
        <f t="shared" si="16"/>
        <v>0</v>
      </c>
      <c r="M39" s="8">
        <f t="shared" si="17"/>
        <v>0</v>
      </c>
      <c r="N39" s="7">
        <f t="shared" si="18"/>
        <v>0</v>
      </c>
      <c r="O39" s="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1:69" x14ac:dyDescent="0.2">
      <c r="A40" s="5" t="s">
        <v>221</v>
      </c>
      <c r="B40" s="6"/>
      <c r="C40" s="5"/>
      <c r="D40" s="8">
        <f t="shared" si="8"/>
        <v>0</v>
      </c>
      <c r="E40" s="8">
        <f t="shared" si="9"/>
        <v>0</v>
      </c>
      <c r="F40" s="8">
        <f t="shared" si="10"/>
        <v>0</v>
      </c>
      <c r="G40" s="8">
        <f t="shared" si="11"/>
        <v>0</v>
      </c>
      <c r="H40" s="8">
        <f t="shared" si="12"/>
        <v>0</v>
      </c>
      <c r="I40" s="8">
        <f t="shared" si="13"/>
        <v>0</v>
      </c>
      <c r="J40" s="8">
        <f t="shared" si="14"/>
        <v>0</v>
      </c>
      <c r="K40" s="8">
        <f t="shared" si="15"/>
        <v>0</v>
      </c>
      <c r="L40" s="8">
        <f t="shared" si="16"/>
        <v>0</v>
      </c>
      <c r="M40" s="8">
        <f t="shared" si="17"/>
        <v>0</v>
      </c>
      <c r="N40" s="7">
        <f t="shared" si="18"/>
        <v>0</v>
      </c>
      <c r="O40" s="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1:69" x14ac:dyDescent="0.2">
      <c r="A41" s="5" t="s">
        <v>220</v>
      </c>
      <c r="B41" s="11">
        <v>8.5244801999999993</v>
      </c>
      <c r="C41" s="5"/>
      <c r="D41" s="8">
        <f t="shared" si="8"/>
        <v>1044950</v>
      </c>
      <c r="E41" s="8">
        <f t="shared" si="9"/>
        <v>123737</v>
      </c>
      <c r="F41" s="8">
        <f t="shared" si="10"/>
        <v>134133</v>
      </c>
      <c r="G41" s="8">
        <f t="shared" si="11"/>
        <v>212672</v>
      </c>
      <c r="H41" s="8">
        <f t="shared" si="12"/>
        <v>98424</v>
      </c>
      <c r="I41" s="8">
        <f t="shared" si="13"/>
        <v>0</v>
      </c>
      <c r="J41" s="8">
        <f t="shared" si="14"/>
        <v>12221</v>
      </c>
      <c r="K41" s="8">
        <f t="shared" si="15"/>
        <v>0</v>
      </c>
      <c r="L41" s="8">
        <f t="shared" si="16"/>
        <v>54473</v>
      </c>
      <c r="M41" s="8">
        <f t="shared" si="17"/>
        <v>215272</v>
      </c>
      <c r="N41" s="7">
        <f t="shared" si="18"/>
        <v>194018</v>
      </c>
      <c r="O41" s="10">
        <v>184145</v>
      </c>
      <c r="P41" s="9">
        <v>94073</v>
      </c>
      <c r="Q41" s="1"/>
      <c r="R41" s="1"/>
      <c r="S41" s="1"/>
      <c r="T41" s="1"/>
      <c r="U41" s="1"/>
      <c r="V41" s="1"/>
      <c r="W41" s="1"/>
      <c r="X41" s="1"/>
      <c r="Y41" s="9">
        <v>90072</v>
      </c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9">
        <v>390271</v>
      </c>
      <c r="AL41" s="9">
        <v>19380</v>
      </c>
      <c r="AM41" s="9">
        <v>76295</v>
      </c>
      <c r="AN41" s="9">
        <v>196172</v>
      </c>
      <c r="AO41" s="9">
        <v>98424</v>
      </c>
      <c r="AP41" s="1"/>
      <c r="AQ41" s="1"/>
      <c r="AR41" s="1"/>
      <c r="AS41" s="1"/>
      <c r="AT41" s="1"/>
      <c r="AU41" s="1"/>
      <c r="AV41" s="9">
        <v>429146</v>
      </c>
      <c r="AW41" s="9">
        <v>10284</v>
      </c>
      <c r="AX41" s="9">
        <v>57838</v>
      </c>
      <c r="AY41" s="1"/>
      <c r="AZ41" s="1"/>
      <c r="BA41" s="1"/>
      <c r="BB41" s="9">
        <v>12221</v>
      </c>
      <c r="BC41" s="1"/>
      <c r="BD41" s="9">
        <v>44585</v>
      </c>
      <c r="BE41" s="9">
        <v>200272</v>
      </c>
      <c r="BF41" s="9">
        <v>103946</v>
      </c>
      <c r="BG41" s="9">
        <v>41388</v>
      </c>
      <c r="BH41" s="1"/>
      <c r="BI41" s="1"/>
      <c r="BJ41" s="9">
        <v>16500</v>
      </c>
      <c r="BK41" s="1"/>
      <c r="BL41" s="1"/>
      <c r="BM41" s="1"/>
      <c r="BN41" s="1"/>
      <c r="BO41" s="9">
        <v>9888</v>
      </c>
      <c r="BP41" s="9">
        <v>15000</v>
      </c>
      <c r="BQ41" s="1"/>
    </row>
    <row r="42" spans="1:69" x14ac:dyDescent="0.2">
      <c r="A42" s="5" t="s">
        <v>219</v>
      </c>
      <c r="B42" s="11">
        <v>66.400000000000006</v>
      </c>
      <c r="C42" s="5"/>
      <c r="D42" s="8">
        <f t="shared" si="8"/>
        <v>0</v>
      </c>
      <c r="E42" s="8">
        <f t="shared" si="9"/>
        <v>0</v>
      </c>
      <c r="F42" s="8">
        <f t="shared" si="10"/>
        <v>0</v>
      </c>
      <c r="G42" s="8">
        <f t="shared" si="11"/>
        <v>0</v>
      </c>
      <c r="H42" s="8">
        <f t="shared" si="12"/>
        <v>0</v>
      </c>
      <c r="I42" s="8">
        <f t="shared" si="13"/>
        <v>0</v>
      </c>
      <c r="J42" s="8">
        <f t="shared" si="14"/>
        <v>0</v>
      </c>
      <c r="K42" s="8">
        <f t="shared" si="15"/>
        <v>0</v>
      </c>
      <c r="L42" s="8">
        <f t="shared" si="16"/>
        <v>0</v>
      </c>
      <c r="M42" s="8">
        <f t="shared" si="17"/>
        <v>0</v>
      </c>
      <c r="N42" s="7">
        <f t="shared" si="18"/>
        <v>0</v>
      </c>
      <c r="O42" s="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x14ac:dyDescent="0.2">
      <c r="A43" s="5" t="s">
        <v>218</v>
      </c>
      <c r="B43" s="11">
        <v>4.15284E-2</v>
      </c>
      <c r="C43" s="5"/>
      <c r="D43" s="8">
        <f t="shared" si="8"/>
        <v>35</v>
      </c>
      <c r="E43" s="8">
        <f t="shared" si="9"/>
        <v>0</v>
      </c>
      <c r="F43" s="8">
        <f t="shared" si="10"/>
        <v>0</v>
      </c>
      <c r="G43" s="8">
        <f t="shared" si="11"/>
        <v>0</v>
      </c>
      <c r="H43" s="8">
        <f t="shared" si="12"/>
        <v>0</v>
      </c>
      <c r="I43" s="8">
        <f t="shared" si="13"/>
        <v>0</v>
      </c>
      <c r="J43" s="8">
        <f t="shared" si="14"/>
        <v>0</v>
      </c>
      <c r="K43" s="8">
        <f t="shared" si="15"/>
        <v>0</v>
      </c>
      <c r="L43" s="8">
        <f t="shared" si="16"/>
        <v>0</v>
      </c>
      <c r="M43" s="8">
        <f t="shared" si="17"/>
        <v>0</v>
      </c>
      <c r="N43" s="7">
        <f t="shared" si="18"/>
        <v>35</v>
      </c>
      <c r="O43" s="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9">
        <v>35</v>
      </c>
      <c r="AW43" s="1"/>
      <c r="AX43" s="1"/>
      <c r="AY43" s="1"/>
      <c r="AZ43" s="1"/>
      <c r="BA43" s="1"/>
      <c r="BB43" s="1"/>
      <c r="BC43" s="1"/>
      <c r="BD43" s="1"/>
      <c r="BE43" s="1"/>
      <c r="BF43" s="9">
        <v>35</v>
      </c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x14ac:dyDescent="0.2">
      <c r="A44" s="5" t="s">
        <v>217</v>
      </c>
      <c r="B44" s="11">
        <v>0.76914389999999999</v>
      </c>
      <c r="C44" s="5"/>
      <c r="D44" s="8">
        <f t="shared" si="8"/>
        <v>0</v>
      </c>
      <c r="E44" s="8">
        <f t="shared" si="9"/>
        <v>0</v>
      </c>
      <c r="F44" s="8">
        <f t="shared" si="10"/>
        <v>0</v>
      </c>
      <c r="G44" s="8">
        <f t="shared" si="11"/>
        <v>0</v>
      </c>
      <c r="H44" s="8">
        <f t="shared" si="12"/>
        <v>0</v>
      </c>
      <c r="I44" s="8">
        <f t="shared" si="13"/>
        <v>0</v>
      </c>
      <c r="J44" s="8">
        <f t="shared" si="14"/>
        <v>0</v>
      </c>
      <c r="K44" s="8">
        <f t="shared" si="15"/>
        <v>0</v>
      </c>
      <c r="L44" s="8">
        <f t="shared" si="16"/>
        <v>0</v>
      </c>
      <c r="M44" s="8">
        <f t="shared" si="17"/>
        <v>0</v>
      </c>
      <c r="N44" s="7">
        <f t="shared" si="18"/>
        <v>0</v>
      </c>
      <c r="O44" s="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x14ac:dyDescent="0.2">
      <c r="A45" s="5" t="s">
        <v>216</v>
      </c>
      <c r="B45" s="11">
        <v>31.474274000000001</v>
      </c>
      <c r="C45" s="5"/>
      <c r="D45" s="8">
        <f t="shared" si="8"/>
        <v>0</v>
      </c>
      <c r="E45" s="8">
        <f t="shared" si="9"/>
        <v>0</v>
      </c>
      <c r="F45" s="8">
        <f t="shared" si="10"/>
        <v>0</v>
      </c>
      <c r="G45" s="8">
        <f t="shared" si="11"/>
        <v>0</v>
      </c>
      <c r="H45" s="8">
        <f t="shared" si="12"/>
        <v>0</v>
      </c>
      <c r="I45" s="8">
        <f t="shared" si="13"/>
        <v>0</v>
      </c>
      <c r="J45" s="8">
        <f t="shared" si="14"/>
        <v>0</v>
      </c>
      <c r="K45" s="8">
        <f t="shared" si="15"/>
        <v>0</v>
      </c>
      <c r="L45" s="8">
        <f t="shared" si="16"/>
        <v>0</v>
      </c>
      <c r="M45" s="8">
        <f t="shared" si="17"/>
        <v>0</v>
      </c>
      <c r="N45" s="7">
        <f t="shared" si="18"/>
        <v>0</v>
      </c>
      <c r="O45" s="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x14ac:dyDescent="0.2">
      <c r="A46" s="5" t="s">
        <v>215</v>
      </c>
      <c r="B46" s="11"/>
      <c r="C46" s="5"/>
      <c r="D46" s="8">
        <f t="shared" si="8"/>
        <v>0</v>
      </c>
      <c r="E46" s="8">
        <f t="shared" si="9"/>
        <v>0</v>
      </c>
      <c r="F46" s="8">
        <f t="shared" si="10"/>
        <v>0</v>
      </c>
      <c r="G46" s="8">
        <f t="shared" si="11"/>
        <v>0</v>
      </c>
      <c r="H46" s="8">
        <f t="shared" si="12"/>
        <v>0</v>
      </c>
      <c r="I46" s="8">
        <f t="shared" si="13"/>
        <v>0</v>
      </c>
      <c r="J46" s="8">
        <f t="shared" si="14"/>
        <v>0</v>
      </c>
      <c r="K46" s="8">
        <f t="shared" si="15"/>
        <v>0</v>
      </c>
      <c r="L46" s="8">
        <f t="shared" si="16"/>
        <v>0</v>
      </c>
      <c r="M46" s="8">
        <f t="shared" si="17"/>
        <v>0</v>
      </c>
      <c r="N46" s="7">
        <f t="shared" si="18"/>
        <v>0</v>
      </c>
      <c r="O46" s="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x14ac:dyDescent="0.2">
      <c r="A47" s="5" t="s">
        <v>214</v>
      </c>
      <c r="B47" s="11">
        <v>86.657225600000004</v>
      </c>
      <c r="C47" s="5"/>
      <c r="D47" s="8">
        <f t="shared" ref="D47:D78" si="19">SUM(O47+Z47+AK47+AV47+BG47)</f>
        <v>335707</v>
      </c>
      <c r="E47" s="8">
        <f t="shared" ref="E47:E78" si="20">SUM(P47+AA47+AL47+AW47+BH47)</f>
        <v>54553</v>
      </c>
      <c r="F47" s="8">
        <f t="shared" ref="F47:F78" si="21">SUM(Q47+AB47+AM47+AX47+BI47)</f>
        <v>0</v>
      </c>
      <c r="G47" s="8">
        <f t="shared" ref="G47:G78" si="22">SUM(R47+AC47+AN47+AY47+BJ47)</f>
        <v>0</v>
      </c>
      <c r="H47" s="8">
        <f t="shared" ref="H47:H78" si="23">SUM(S47+AD47+AO47+AZ47+BK47)</f>
        <v>32620</v>
      </c>
      <c r="I47" s="8">
        <f t="shared" ref="I47:I78" si="24">SUM(T47+AE47+AP47+BA47+BL47)</f>
        <v>15567</v>
      </c>
      <c r="J47" s="8">
        <f t="shared" ref="J47:J78" si="25">SUM(U47+AF47+AQ47+BB47+BM47)</f>
        <v>52446</v>
      </c>
      <c r="K47" s="8">
        <f t="shared" ref="K47:K78" si="26">SUM(V47+AG47+AR47+BC47+BN47)</f>
        <v>30544</v>
      </c>
      <c r="L47" s="8">
        <f t="shared" ref="L47:L78" si="27">SUM(W47+AH47+AS47+BD47+BO47)</f>
        <v>55037</v>
      </c>
      <c r="M47" s="8">
        <f t="shared" ref="M47:M78" si="28">SUM(X47+AI47+AT47+BE47+BP47)</f>
        <v>52918</v>
      </c>
      <c r="N47" s="7">
        <f t="shared" ref="N47:N78" si="29">SUM(Y47+AJ47+AU47+BF47+BQ47)</f>
        <v>42022</v>
      </c>
      <c r="O47" s="10">
        <v>205169</v>
      </c>
      <c r="P47" s="9">
        <v>54553</v>
      </c>
      <c r="Q47" s="1"/>
      <c r="R47" s="1"/>
      <c r="S47" s="1"/>
      <c r="T47" s="1"/>
      <c r="U47" s="9">
        <v>38439</v>
      </c>
      <c r="V47" s="1"/>
      <c r="W47" s="9">
        <v>17237</v>
      </c>
      <c r="X47" s="9">
        <v>52918</v>
      </c>
      <c r="Y47" s="9">
        <v>42022</v>
      </c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9">
        <v>130538</v>
      </c>
      <c r="AW47" s="1"/>
      <c r="AX47" s="1"/>
      <c r="AY47" s="1"/>
      <c r="AZ47" s="9">
        <v>32620</v>
      </c>
      <c r="BA47" s="9">
        <v>15567</v>
      </c>
      <c r="BB47" s="9">
        <v>14007</v>
      </c>
      <c r="BC47" s="9">
        <v>30544</v>
      </c>
      <c r="BD47" s="9">
        <v>37800</v>
      </c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x14ac:dyDescent="0.2">
      <c r="A48" s="5" t="s">
        <v>213</v>
      </c>
      <c r="B48" s="11"/>
      <c r="C48" s="5"/>
      <c r="D48" s="8">
        <f t="shared" si="19"/>
        <v>0</v>
      </c>
      <c r="E48" s="8">
        <f t="shared" si="20"/>
        <v>0</v>
      </c>
      <c r="F48" s="8">
        <f t="shared" si="21"/>
        <v>0</v>
      </c>
      <c r="G48" s="8">
        <f t="shared" si="22"/>
        <v>0</v>
      </c>
      <c r="H48" s="8">
        <f t="shared" si="23"/>
        <v>0</v>
      </c>
      <c r="I48" s="8">
        <f t="shared" si="24"/>
        <v>0</v>
      </c>
      <c r="J48" s="8">
        <f t="shared" si="25"/>
        <v>0</v>
      </c>
      <c r="K48" s="8">
        <f t="shared" si="26"/>
        <v>0</v>
      </c>
      <c r="L48" s="8">
        <f t="shared" si="27"/>
        <v>0</v>
      </c>
      <c r="M48" s="8">
        <f t="shared" si="28"/>
        <v>0</v>
      </c>
      <c r="N48" s="7">
        <f t="shared" si="29"/>
        <v>0</v>
      </c>
      <c r="O48" s="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:69" x14ac:dyDescent="0.2">
      <c r="A49" s="5" t="s">
        <v>212</v>
      </c>
      <c r="B49" s="11">
        <v>73.731655700000005</v>
      </c>
      <c r="C49" s="5"/>
      <c r="D49" s="8">
        <f t="shared" si="19"/>
        <v>0</v>
      </c>
      <c r="E49" s="8">
        <f t="shared" si="20"/>
        <v>0</v>
      </c>
      <c r="F49" s="8">
        <f t="shared" si="21"/>
        <v>0</v>
      </c>
      <c r="G49" s="8">
        <f t="shared" si="22"/>
        <v>0</v>
      </c>
      <c r="H49" s="8">
        <f t="shared" si="23"/>
        <v>0</v>
      </c>
      <c r="I49" s="8">
        <f t="shared" si="24"/>
        <v>0</v>
      </c>
      <c r="J49" s="8">
        <f t="shared" si="25"/>
        <v>0</v>
      </c>
      <c r="K49" s="8">
        <f t="shared" si="26"/>
        <v>0</v>
      </c>
      <c r="L49" s="8">
        <f t="shared" si="27"/>
        <v>0</v>
      </c>
      <c r="M49" s="8">
        <f t="shared" si="28"/>
        <v>0</v>
      </c>
      <c r="N49" s="7">
        <f t="shared" si="29"/>
        <v>0</v>
      </c>
      <c r="O49" s="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spans="1:69" x14ac:dyDescent="0.2">
      <c r="A50" s="5" t="s">
        <v>211</v>
      </c>
      <c r="B50" s="11">
        <v>86.977749900000006</v>
      </c>
      <c r="C50" s="5"/>
      <c r="D50" s="8">
        <f t="shared" si="19"/>
        <v>0</v>
      </c>
      <c r="E50" s="8">
        <f t="shared" si="20"/>
        <v>0</v>
      </c>
      <c r="F50" s="8">
        <f t="shared" si="21"/>
        <v>0</v>
      </c>
      <c r="G50" s="8">
        <f t="shared" si="22"/>
        <v>0</v>
      </c>
      <c r="H50" s="8">
        <f t="shared" si="23"/>
        <v>0</v>
      </c>
      <c r="I50" s="8">
        <f t="shared" si="24"/>
        <v>0</v>
      </c>
      <c r="J50" s="8">
        <f t="shared" si="25"/>
        <v>0</v>
      </c>
      <c r="K50" s="8">
        <f t="shared" si="26"/>
        <v>0</v>
      </c>
      <c r="L50" s="8">
        <f t="shared" si="27"/>
        <v>0</v>
      </c>
      <c r="M50" s="8">
        <f t="shared" si="28"/>
        <v>0</v>
      </c>
      <c r="N50" s="7">
        <f t="shared" si="29"/>
        <v>0</v>
      </c>
      <c r="O50" s="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</row>
    <row r="51" spans="1:69" x14ac:dyDescent="0.2">
      <c r="A51" s="5" t="s">
        <v>210</v>
      </c>
      <c r="B51" s="11">
        <v>81.416409099999996</v>
      </c>
      <c r="C51" s="5"/>
      <c r="D51" s="8">
        <f t="shared" si="19"/>
        <v>0</v>
      </c>
      <c r="E51" s="8">
        <f t="shared" si="20"/>
        <v>0</v>
      </c>
      <c r="F51" s="8">
        <f t="shared" si="21"/>
        <v>0</v>
      </c>
      <c r="G51" s="8">
        <f t="shared" si="22"/>
        <v>0</v>
      </c>
      <c r="H51" s="8">
        <f t="shared" si="23"/>
        <v>0</v>
      </c>
      <c r="I51" s="8">
        <f t="shared" si="24"/>
        <v>0</v>
      </c>
      <c r="J51" s="8">
        <f t="shared" si="25"/>
        <v>0</v>
      </c>
      <c r="K51" s="8">
        <f t="shared" si="26"/>
        <v>0</v>
      </c>
      <c r="L51" s="8">
        <f t="shared" si="27"/>
        <v>0</v>
      </c>
      <c r="M51" s="8">
        <f t="shared" si="28"/>
        <v>0</v>
      </c>
      <c r="N51" s="7">
        <f t="shared" si="29"/>
        <v>0</v>
      </c>
      <c r="O51" s="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</row>
    <row r="52" spans="1:69" x14ac:dyDescent="0.2">
      <c r="A52" s="5" t="s">
        <v>209</v>
      </c>
      <c r="B52" s="11">
        <v>1.1700000000000001E-9</v>
      </c>
      <c r="C52" s="12" t="s">
        <v>15</v>
      </c>
      <c r="D52" s="8">
        <f t="shared" si="19"/>
        <v>132323797</v>
      </c>
      <c r="E52" s="8">
        <f t="shared" si="20"/>
        <v>12586492</v>
      </c>
      <c r="F52" s="8">
        <f t="shared" si="21"/>
        <v>12713877</v>
      </c>
      <c r="G52" s="8">
        <f t="shared" si="22"/>
        <v>12035883</v>
      </c>
      <c r="H52" s="8">
        <f t="shared" si="23"/>
        <v>14299301</v>
      </c>
      <c r="I52" s="8">
        <f t="shared" si="24"/>
        <v>12175899</v>
      </c>
      <c r="J52" s="8">
        <f t="shared" si="25"/>
        <v>12819554</v>
      </c>
      <c r="K52" s="8">
        <f t="shared" si="26"/>
        <v>14235884</v>
      </c>
      <c r="L52" s="8">
        <f t="shared" si="27"/>
        <v>13027834</v>
      </c>
      <c r="M52" s="8">
        <f t="shared" si="28"/>
        <v>12955319</v>
      </c>
      <c r="N52" s="7">
        <f t="shared" si="29"/>
        <v>15473754</v>
      </c>
      <c r="O52" s="10">
        <v>25866970</v>
      </c>
      <c r="P52" s="9">
        <v>2788387</v>
      </c>
      <c r="Q52" s="9">
        <v>2979165</v>
      </c>
      <c r="R52" s="9">
        <v>2491082</v>
      </c>
      <c r="S52" s="9">
        <v>2428802</v>
      </c>
      <c r="T52" s="9">
        <v>2903793</v>
      </c>
      <c r="U52" s="9">
        <v>1954621</v>
      </c>
      <c r="V52" s="9">
        <v>2272963</v>
      </c>
      <c r="W52" s="9">
        <v>2195682</v>
      </c>
      <c r="X52" s="9">
        <v>2444961</v>
      </c>
      <c r="Y52" s="9">
        <v>3407514</v>
      </c>
      <c r="Z52" s="9">
        <v>7804835</v>
      </c>
      <c r="AA52" s="9">
        <v>921220</v>
      </c>
      <c r="AB52" s="9">
        <v>712789</v>
      </c>
      <c r="AC52" s="9">
        <v>842263</v>
      </c>
      <c r="AD52" s="9">
        <v>991368</v>
      </c>
      <c r="AE52" s="9">
        <v>681805</v>
      </c>
      <c r="AF52" s="9">
        <v>778556</v>
      </c>
      <c r="AG52" s="9">
        <v>683181</v>
      </c>
      <c r="AH52" s="9">
        <v>723616</v>
      </c>
      <c r="AI52" s="9">
        <v>697175</v>
      </c>
      <c r="AJ52" s="9">
        <v>772862</v>
      </c>
      <c r="AK52" s="9">
        <v>2566208</v>
      </c>
      <c r="AL52" s="9">
        <v>290690</v>
      </c>
      <c r="AM52" s="9">
        <v>143332</v>
      </c>
      <c r="AN52" s="9">
        <v>356547</v>
      </c>
      <c r="AO52" s="9">
        <v>397081</v>
      </c>
      <c r="AP52" s="9">
        <v>393149</v>
      </c>
      <c r="AQ52" s="9">
        <v>372194</v>
      </c>
      <c r="AR52" s="9">
        <v>244961</v>
      </c>
      <c r="AS52" s="9">
        <v>96885</v>
      </c>
      <c r="AT52" s="9">
        <v>111638</v>
      </c>
      <c r="AU52" s="9">
        <v>159731</v>
      </c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9">
        <v>96085784</v>
      </c>
      <c r="BH52" s="9">
        <v>8586195</v>
      </c>
      <c r="BI52" s="9">
        <v>8878591</v>
      </c>
      <c r="BJ52" s="9">
        <v>8345991</v>
      </c>
      <c r="BK52" s="9">
        <v>10482050</v>
      </c>
      <c r="BL52" s="9">
        <v>8197152</v>
      </c>
      <c r="BM52" s="9">
        <v>9714183</v>
      </c>
      <c r="BN52" s="9">
        <v>11034779</v>
      </c>
      <c r="BO52" s="9">
        <v>10011651</v>
      </c>
      <c r="BP52" s="9">
        <v>9701545</v>
      </c>
      <c r="BQ52" s="9">
        <v>11133647</v>
      </c>
    </row>
    <row r="53" spans="1:69" x14ac:dyDescent="0.2">
      <c r="A53" s="5" t="s">
        <v>208</v>
      </c>
      <c r="B53" s="11">
        <v>1.1199999999999999E-3</v>
      </c>
      <c r="C53" s="5"/>
      <c r="D53" s="8">
        <f t="shared" si="19"/>
        <v>38325</v>
      </c>
      <c r="E53" s="8">
        <f t="shared" si="20"/>
        <v>3825</v>
      </c>
      <c r="F53" s="8">
        <f t="shared" si="21"/>
        <v>5938</v>
      </c>
      <c r="G53" s="8">
        <f t="shared" si="22"/>
        <v>9925</v>
      </c>
      <c r="H53" s="8">
        <f t="shared" si="23"/>
        <v>799</v>
      </c>
      <c r="I53" s="8">
        <f t="shared" si="24"/>
        <v>1470</v>
      </c>
      <c r="J53" s="8">
        <f t="shared" si="25"/>
        <v>687</v>
      </c>
      <c r="K53" s="8">
        <f t="shared" si="26"/>
        <v>4116</v>
      </c>
      <c r="L53" s="8">
        <f t="shared" si="27"/>
        <v>1202</v>
      </c>
      <c r="M53" s="8">
        <f t="shared" si="28"/>
        <v>3662</v>
      </c>
      <c r="N53" s="7">
        <f t="shared" si="29"/>
        <v>6701</v>
      </c>
      <c r="O53" s="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9">
        <v>38325</v>
      </c>
      <c r="BH53" s="9">
        <v>3825</v>
      </c>
      <c r="BI53" s="9">
        <v>5938</v>
      </c>
      <c r="BJ53" s="9">
        <v>9925</v>
      </c>
      <c r="BK53" s="9">
        <v>799</v>
      </c>
      <c r="BL53" s="9">
        <v>1470</v>
      </c>
      <c r="BM53" s="9">
        <v>687</v>
      </c>
      <c r="BN53" s="9">
        <v>4116</v>
      </c>
      <c r="BO53" s="9">
        <v>1202</v>
      </c>
      <c r="BP53" s="9">
        <v>3662</v>
      </c>
      <c r="BQ53" s="9">
        <v>6701</v>
      </c>
    </row>
    <row r="54" spans="1:69" x14ac:dyDescent="0.2">
      <c r="A54" s="5" t="s">
        <v>207</v>
      </c>
      <c r="B54" s="11">
        <v>80</v>
      </c>
      <c r="C54" s="5"/>
      <c r="D54" s="8">
        <f t="shared" si="19"/>
        <v>0</v>
      </c>
      <c r="E54" s="8">
        <f t="shared" si="20"/>
        <v>0</v>
      </c>
      <c r="F54" s="8">
        <f t="shared" si="21"/>
        <v>0</v>
      </c>
      <c r="G54" s="8">
        <f t="shared" si="22"/>
        <v>0</v>
      </c>
      <c r="H54" s="8">
        <f t="shared" si="23"/>
        <v>0</v>
      </c>
      <c r="I54" s="8">
        <f t="shared" si="24"/>
        <v>0</v>
      </c>
      <c r="J54" s="8">
        <f t="shared" si="25"/>
        <v>0</v>
      </c>
      <c r="K54" s="8">
        <f t="shared" si="26"/>
        <v>0</v>
      </c>
      <c r="L54" s="8">
        <f t="shared" si="27"/>
        <v>0</v>
      </c>
      <c r="M54" s="8">
        <f t="shared" si="28"/>
        <v>0</v>
      </c>
      <c r="N54" s="7">
        <f t="shared" si="29"/>
        <v>0</v>
      </c>
      <c r="O54" s="2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</row>
    <row r="55" spans="1:69" x14ac:dyDescent="0.2">
      <c r="A55" s="5" t="s">
        <v>206</v>
      </c>
      <c r="B55" s="11"/>
      <c r="C55" s="5"/>
      <c r="D55" s="8">
        <f t="shared" si="19"/>
        <v>0</v>
      </c>
      <c r="E55" s="8">
        <f t="shared" si="20"/>
        <v>0</v>
      </c>
      <c r="F55" s="8">
        <f t="shared" si="21"/>
        <v>0</v>
      </c>
      <c r="G55" s="8">
        <f t="shared" si="22"/>
        <v>0</v>
      </c>
      <c r="H55" s="8">
        <f t="shared" si="23"/>
        <v>0</v>
      </c>
      <c r="I55" s="8">
        <f t="shared" si="24"/>
        <v>0</v>
      </c>
      <c r="J55" s="8">
        <f t="shared" si="25"/>
        <v>0</v>
      </c>
      <c r="K55" s="8">
        <f t="shared" si="26"/>
        <v>0</v>
      </c>
      <c r="L55" s="8">
        <f t="shared" si="27"/>
        <v>0</v>
      </c>
      <c r="M55" s="8">
        <f t="shared" si="28"/>
        <v>0</v>
      </c>
      <c r="N55" s="7">
        <f t="shared" si="29"/>
        <v>0</v>
      </c>
      <c r="O55" s="2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</row>
    <row r="56" spans="1:69" x14ac:dyDescent="0.2">
      <c r="A56" s="5" t="s">
        <v>205</v>
      </c>
      <c r="B56" s="11">
        <v>6.9650087999999997</v>
      </c>
      <c r="C56" s="12" t="s">
        <v>15</v>
      </c>
      <c r="D56" s="8">
        <f t="shared" si="19"/>
        <v>182000</v>
      </c>
      <c r="E56" s="8">
        <f t="shared" si="20"/>
        <v>0</v>
      </c>
      <c r="F56" s="8">
        <f t="shared" si="21"/>
        <v>0</v>
      </c>
      <c r="G56" s="8">
        <f t="shared" si="22"/>
        <v>40000</v>
      </c>
      <c r="H56" s="8">
        <f t="shared" si="23"/>
        <v>0</v>
      </c>
      <c r="I56" s="8">
        <f t="shared" si="24"/>
        <v>0</v>
      </c>
      <c r="J56" s="8">
        <f t="shared" si="25"/>
        <v>0</v>
      </c>
      <c r="K56" s="8">
        <f t="shared" si="26"/>
        <v>0</v>
      </c>
      <c r="L56" s="8">
        <f t="shared" si="27"/>
        <v>62000</v>
      </c>
      <c r="M56" s="8">
        <f t="shared" si="28"/>
        <v>40000</v>
      </c>
      <c r="N56" s="7">
        <f t="shared" si="29"/>
        <v>40000</v>
      </c>
      <c r="O56" s="10">
        <v>142000</v>
      </c>
      <c r="P56" s="1"/>
      <c r="Q56" s="1"/>
      <c r="R56" s="1"/>
      <c r="S56" s="1"/>
      <c r="T56" s="1"/>
      <c r="U56" s="1"/>
      <c r="V56" s="1"/>
      <c r="W56" s="9">
        <v>62000</v>
      </c>
      <c r="X56" s="9">
        <v>40000</v>
      </c>
      <c r="Y56" s="9">
        <v>40000</v>
      </c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9">
        <v>40000</v>
      </c>
      <c r="BH56" s="1"/>
      <c r="BI56" s="1"/>
      <c r="BJ56" s="9">
        <v>40000</v>
      </c>
      <c r="BK56" s="1"/>
      <c r="BL56" s="1"/>
      <c r="BM56" s="1"/>
      <c r="BN56" s="1"/>
      <c r="BO56" s="1"/>
      <c r="BP56" s="1"/>
      <c r="BQ56" s="1"/>
    </row>
    <row r="57" spans="1:69" x14ac:dyDescent="0.2">
      <c r="A57" s="5" t="s">
        <v>204</v>
      </c>
      <c r="B57" s="11">
        <v>74.3092106</v>
      </c>
      <c r="C57" s="5"/>
      <c r="D57" s="8">
        <f t="shared" si="19"/>
        <v>8764164</v>
      </c>
      <c r="E57" s="8">
        <f t="shared" si="20"/>
        <v>181029</v>
      </c>
      <c r="F57" s="8">
        <f t="shared" si="21"/>
        <v>238785</v>
      </c>
      <c r="G57" s="8">
        <f t="shared" si="22"/>
        <v>226418</v>
      </c>
      <c r="H57" s="8">
        <f t="shared" si="23"/>
        <v>188036</v>
      </c>
      <c r="I57" s="8">
        <f t="shared" si="24"/>
        <v>192978</v>
      </c>
      <c r="J57" s="8">
        <f t="shared" si="25"/>
        <v>1004670</v>
      </c>
      <c r="K57" s="8">
        <f t="shared" si="26"/>
        <v>5104928</v>
      </c>
      <c r="L57" s="8">
        <f t="shared" si="27"/>
        <v>451857</v>
      </c>
      <c r="M57" s="8">
        <f t="shared" si="28"/>
        <v>958261</v>
      </c>
      <c r="N57" s="7">
        <f t="shared" si="29"/>
        <v>217202</v>
      </c>
      <c r="O57" s="10">
        <v>1222929</v>
      </c>
      <c r="P57" s="9">
        <v>107655</v>
      </c>
      <c r="Q57" s="9">
        <v>41586</v>
      </c>
      <c r="R57" s="9">
        <v>60000</v>
      </c>
      <c r="S57" s="9">
        <v>39000</v>
      </c>
      <c r="T57" s="9">
        <v>65600</v>
      </c>
      <c r="U57" s="9">
        <v>40000</v>
      </c>
      <c r="V57" s="9">
        <v>135975</v>
      </c>
      <c r="W57" s="9">
        <v>96899</v>
      </c>
      <c r="X57" s="9">
        <v>581396</v>
      </c>
      <c r="Y57" s="9">
        <v>54818</v>
      </c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9">
        <v>169386</v>
      </c>
      <c r="AL57" s="1"/>
      <c r="AM57" s="9">
        <v>33386</v>
      </c>
      <c r="AN57" s="9">
        <v>20000</v>
      </c>
      <c r="AO57" s="1"/>
      <c r="AP57" s="9">
        <v>59000</v>
      </c>
      <c r="AQ57" s="1"/>
      <c r="AR57" s="1"/>
      <c r="AS57" s="9">
        <v>40000</v>
      </c>
      <c r="AT57" s="9">
        <v>17000</v>
      </c>
      <c r="AU57" s="1"/>
      <c r="AV57" s="9">
        <v>6599478</v>
      </c>
      <c r="AW57" s="9">
        <v>73335</v>
      </c>
      <c r="AX57" s="9">
        <v>62852</v>
      </c>
      <c r="AY57" s="9">
        <v>144604</v>
      </c>
      <c r="AZ57" s="9">
        <v>149036</v>
      </c>
      <c r="BA57" s="9">
        <v>68378</v>
      </c>
      <c r="BB57" s="9">
        <v>726556</v>
      </c>
      <c r="BC57" s="9">
        <v>4695483</v>
      </c>
      <c r="BD57" s="9">
        <v>314957</v>
      </c>
      <c r="BE57" s="9">
        <v>240844</v>
      </c>
      <c r="BF57" s="9">
        <v>123433</v>
      </c>
      <c r="BG57" s="9">
        <v>772371</v>
      </c>
      <c r="BH57" s="9">
        <v>39</v>
      </c>
      <c r="BI57" s="9">
        <v>100961</v>
      </c>
      <c r="BJ57" s="9">
        <v>1814</v>
      </c>
      <c r="BK57" s="1"/>
      <c r="BL57" s="1"/>
      <c r="BM57" s="9">
        <v>238114</v>
      </c>
      <c r="BN57" s="9">
        <v>273470</v>
      </c>
      <c r="BO57" s="9">
        <v>1</v>
      </c>
      <c r="BP57" s="9">
        <v>119021</v>
      </c>
      <c r="BQ57" s="9">
        <v>38951</v>
      </c>
    </row>
    <row r="58" spans="1:69" x14ac:dyDescent="0.2">
      <c r="A58" s="5" t="s">
        <v>203</v>
      </c>
      <c r="B58" s="6"/>
      <c r="C58" s="5"/>
      <c r="D58" s="8">
        <f t="shared" si="19"/>
        <v>0</v>
      </c>
      <c r="E58" s="8">
        <f t="shared" si="20"/>
        <v>0</v>
      </c>
      <c r="F58" s="8">
        <f t="shared" si="21"/>
        <v>0</v>
      </c>
      <c r="G58" s="8">
        <f t="shared" si="22"/>
        <v>0</v>
      </c>
      <c r="H58" s="8">
        <f t="shared" si="23"/>
        <v>0</v>
      </c>
      <c r="I58" s="8">
        <f t="shared" si="24"/>
        <v>0</v>
      </c>
      <c r="J58" s="8">
        <f t="shared" si="25"/>
        <v>0</v>
      </c>
      <c r="K58" s="8">
        <f t="shared" si="26"/>
        <v>0</v>
      </c>
      <c r="L58" s="8">
        <f t="shared" si="27"/>
        <v>0</v>
      </c>
      <c r="M58" s="8">
        <f t="shared" si="28"/>
        <v>0</v>
      </c>
      <c r="N58" s="7">
        <f t="shared" si="29"/>
        <v>0</v>
      </c>
      <c r="O58" s="2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</row>
    <row r="59" spans="1:69" x14ac:dyDescent="0.2">
      <c r="A59" s="5" t="s">
        <v>202</v>
      </c>
      <c r="B59" s="6"/>
      <c r="C59" s="5"/>
      <c r="D59" s="8">
        <f t="shared" si="19"/>
        <v>0</v>
      </c>
      <c r="E59" s="8">
        <f t="shared" si="20"/>
        <v>0</v>
      </c>
      <c r="F59" s="8">
        <f t="shared" si="21"/>
        <v>0</v>
      </c>
      <c r="G59" s="8">
        <f t="shared" si="22"/>
        <v>0</v>
      </c>
      <c r="H59" s="8">
        <f t="shared" si="23"/>
        <v>0</v>
      </c>
      <c r="I59" s="8">
        <f t="shared" si="24"/>
        <v>0</v>
      </c>
      <c r="J59" s="8">
        <f t="shared" si="25"/>
        <v>0</v>
      </c>
      <c r="K59" s="8">
        <f t="shared" si="26"/>
        <v>0</v>
      </c>
      <c r="L59" s="8">
        <f t="shared" si="27"/>
        <v>0</v>
      </c>
      <c r="M59" s="8">
        <f t="shared" si="28"/>
        <v>0</v>
      </c>
      <c r="N59" s="7">
        <f t="shared" si="29"/>
        <v>0</v>
      </c>
      <c r="O59" s="2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</row>
    <row r="60" spans="1:69" x14ac:dyDescent="0.2">
      <c r="A60" s="5" t="s">
        <v>201</v>
      </c>
      <c r="B60" s="11">
        <v>21.484702299999999</v>
      </c>
      <c r="C60" s="5"/>
      <c r="D60" s="8">
        <f t="shared" si="19"/>
        <v>360431</v>
      </c>
      <c r="E60" s="8">
        <f t="shared" si="20"/>
        <v>42338</v>
      </c>
      <c r="F60" s="8">
        <f t="shared" si="21"/>
        <v>59191</v>
      </c>
      <c r="G60" s="8">
        <f t="shared" si="22"/>
        <v>19017</v>
      </c>
      <c r="H60" s="8">
        <f t="shared" si="23"/>
        <v>0</v>
      </c>
      <c r="I60" s="8">
        <f t="shared" si="24"/>
        <v>0</v>
      </c>
      <c r="J60" s="8">
        <f t="shared" si="25"/>
        <v>0</v>
      </c>
      <c r="K60" s="8">
        <f t="shared" si="26"/>
        <v>1300</v>
      </c>
      <c r="L60" s="8">
        <f t="shared" si="27"/>
        <v>60000</v>
      </c>
      <c r="M60" s="8">
        <f t="shared" si="28"/>
        <v>100165</v>
      </c>
      <c r="N60" s="7">
        <f t="shared" si="29"/>
        <v>78420</v>
      </c>
      <c r="O60" s="10">
        <v>122338</v>
      </c>
      <c r="P60" s="9">
        <v>42338</v>
      </c>
      <c r="Q60" s="1"/>
      <c r="R60" s="1"/>
      <c r="S60" s="1"/>
      <c r="T60" s="1"/>
      <c r="U60" s="1"/>
      <c r="V60" s="1"/>
      <c r="W60" s="9">
        <v>60000</v>
      </c>
      <c r="X60" s="9">
        <v>20000</v>
      </c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9">
        <v>20310</v>
      </c>
      <c r="AL60" s="1"/>
      <c r="AM60" s="9">
        <v>20310</v>
      </c>
      <c r="AN60" s="1"/>
      <c r="AO60" s="1"/>
      <c r="AP60" s="1"/>
      <c r="AQ60" s="1"/>
      <c r="AR60" s="1"/>
      <c r="AS60" s="1"/>
      <c r="AT60" s="1"/>
      <c r="AU60" s="1"/>
      <c r="AV60" s="9">
        <v>77043</v>
      </c>
      <c r="AW60" s="1"/>
      <c r="AX60" s="9">
        <v>1161</v>
      </c>
      <c r="AY60" s="1"/>
      <c r="AZ60" s="1"/>
      <c r="BA60" s="1"/>
      <c r="BB60" s="1"/>
      <c r="BC60" s="1"/>
      <c r="BD60" s="1"/>
      <c r="BE60" s="9">
        <v>60000</v>
      </c>
      <c r="BF60" s="9">
        <v>15882</v>
      </c>
      <c r="BG60" s="9">
        <v>140740</v>
      </c>
      <c r="BH60" s="1"/>
      <c r="BI60" s="9">
        <v>37720</v>
      </c>
      <c r="BJ60" s="9">
        <v>19017</v>
      </c>
      <c r="BK60" s="1"/>
      <c r="BL60" s="1"/>
      <c r="BM60" s="1"/>
      <c r="BN60" s="9">
        <v>1300</v>
      </c>
      <c r="BO60" s="1"/>
      <c r="BP60" s="9">
        <v>20165</v>
      </c>
      <c r="BQ60" s="9">
        <v>62538</v>
      </c>
    </row>
    <row r="61" spans="1:69" x14ac:dyDescent="0.2">
      <c r="A61" s="5" t="s">
        <v>200</v>
      </c>
      <c r="B61" s="11">
        <v>82.87306559999999</v>
      </c>
      <c r="C61" s="5"/>
      <c r="D61" s="8">
        <f t="shared" si="19"/>
        <v>0</v>
      </c>
      <c r="E61" s="8">
        <f t="shared" si="20"/>
        <v>0</v>
      </c>
      <c r="F61" s="8">
        <f t="shared" si="21"/>
        <v>0</v>
      </c>
      <c r="G61" s="8">
        <f t="shared" si="22"/>
        <v>0</v>
      </c>
      <c r="H61" s="8">
        <f t="shared" si="23"/>
        <v>0</v>
      </c>
      <c r="I61" s="8">
        <f t="shared" si="24"/>
        <v>0</v>
      </c>
      <c r="J61" s="8">
        <f t="shared" si="25"/>
        <v>0</v>
      </c>
      <c r="K61" s="8">
        <f t="shared" si="26"/>
        <v>0</v>
      </c>
      <c r="L61" s="8">
        <f t="shared" si="27"/>
        <v>0</v>
      </c>
      <c r="M61" s="8">
        <f t="shared" si="28"/>
        <v>0</v>
      </c>
      <c r="N61" s="7">
        <f t="shared" si="29"/>
        <v>0</v>
      </c>
      <c r="O61" s="2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</row>
    <row r="62" spans="1:69" x14ac:dyDescent="0.2">
      <c r="A62" s="5" t="s">
        <v>199</v>
      </c>
      <c r="B62" s="11">
        <v>76.937411900000001</v>
      </c>
      <c r="C62" s="5"/>
      <c r="D62" s="8">
        <f t="shared" si="19"/>
        <v>0</v>
      </c>
      <c r="E62" s="8">
        <f t="shared" si="20"/>
        <v>0</v>
      </c>
      <c r="F62" s="8">
        <f t="shared" si="21"/>
        <v>0</v>
      </c>
      <c r="G62" s="8">
        <f t="shared" si="22"/>
        <v>0</v>
      </c>
      <c r="H62" s="8">
        <f t="shared" si="23"/>
        <v>0</v>
      </c>
      <c r="I62" s="8">
        <f t="shared" si="24"/>
        <v>0</v>
      </c>
      <c r="J62" s="8">
        <f t="shared" si="25"/>
        <v>0</v>
      </c>
      <c r="K62" s="8">
        <f t="shared" si="26"/>
        <v>0</v>
      </c>
      <c r="L62" s="8">
        <f t="shared" si="27"/>
        <v>0</v>
      </c>
      <c r="M62" s="8">
        <f t="shared" si="28"/>
        <v>0</v>
      </c>
      <c r="N62" s="7">
        <f t="shared" si="29"/>
        <v>0</v>
      </c>
      <c r="O62" s="2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</row>
    <row r="63" spans="1:69" x14ac:dyDescent="0.2">
      <c r="A63" s="5" t="s">
        <v>198</v>
      </c>
      <c r="B63" s="11">
        <v>84.527642499999999</v>
      </c>
      <c r="C63" s="5"/>
      <c r="D63" s="8">
        <f t="shared" si="19"/>
        <v>19270</v>
      </c>
      <c r="E63" s="8">
        <f t="shared" si="20"/>
        <v>0</v>
      </c>
      <c r="F63" s="8">
        <f t="shared" si="21"/>
        <v>0</v>
      </c>
      <c r="G63" s="8">
        <f t="shared" si="22"/>
        <v>0</v>
      </c>
      <c r="H63" s="8">
        <f t="shared" si="23"/>
        <v>0</v>
      </c>
      <c r="I63" s="8">
        <f t="shared" si="24"/>
        <v>0</v>
      </c>
      <c r="J63" s="8">
        <f t="shared" si="25"/>
        <v>0</v>
      </c>
      <c r="K63" s="8">
        <f t="shared" si="26"/>
        <v>0</v>
      </c>
      <c r="L63" s="8">
        <f t="shared" si="27"/>
        <v>0</v>
      </c>
      <c r="M63" s="8">
        <f t="shared" si="28"/>
        <v>0</v>
      </c>
      <c r="N63" s="7">
        <f t="shared" si="29"/>
        <v>19270</v>
      </c>
      <c r="O63" s="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9">
        <v>19270</v>
      </c>
      <c r="AW63" s="1"/>
      <c r="AX63" s="1"/>
      <c r="AY63" s="1"/>
      <c r="AZ63" s="1"/>
      <c r="BA63" s="1"/>
      <c r="BB63" s="1"/>
      <c r="BC63" s="1"/>
      <c r="BD63" s="1"/>
      <c r="BE63" s="1"/>
      <c r="BF63" s="9">
        <v>19270</v>
      </c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</row>
    <row r="64" spans="1:69" x14ac:dyDescent="0.2">
      <c r="A64" s="5" t="s">
        <v>197</v>
      </c>
      <c r="B64" s="11">
        <v>35.952017900000001</v>
      </c>
      <c r="C64" s="5"/>
      <c r="D64" s="8">
        <f t="shared" si="19"/>
        <v>0</v>
      </c>
      <c r="E64" s="8">
        <f t="shared" si="20"/>
        <v>0</v>
      </c>
      <c r="F64" s="8">
        <f t="shared" si="21"/>
        <v>0</v>
      </c>
      <c r="G64" s="8">
        <f t="shared" si="22"/>
        <v>0</v>
      </c>
      <c r="H64" s="8">
        <f t="shared" si="23"/>
        <v>0</v>
      </c>
      <c r="I64" s="8">
        <f t="shared" si="24"/>
        <v>0</v>
      </c>
      <c r="J64" s="8">
        <f t="shared" si="25"/>
        <v>0</v>
      </c>
      <c r="K64" s="8">
        <f t="shared" si="26"/>
        <v>0</v>
      </c>
      <c r="L64" s="8">
        <f t="shared" si="27"/>
        <v>0</v>
      </c>
      <c r="M64" s="8">
        <f t="shared" si="28"/>
        <v>0</v>
      </c>
      <c r="N64" s="7">
        <f t="shared" si="29"/>
        <v>0</v>
      </c>
      <c r="O64" s="2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</row>
    <row r="65" spans="1:69" x14ac:dyDescent="0.2">
      <c r="A65" s="5" t="s">
        <v>196</v>
      </c>
      <c r="B65" s="11">
        <v>16.047272800000002</v>
      </c>
      <c r="C65" s="5"/>
      <c r="D65" s="8">
        <f t="shared" si="19"/>
        <v>202283</v>
      </c>
      <c r="E65" s="8">
        <f t="shared" si="20"/>
        <v>20001</v>
      </c>
      <c r="F65" s="8">
        <f t="shared" si="21"/>
        <v>22</v>
      </c>
      <c r="G65" s="8">
        <f t="shared" si="22"/>
        <v>39178</v>
      </c>
      <c r="H65" s="8">
        <f t="shared" si="23"/>
        <v>19409</v>
      </c>
      <c r="I65" s="8">
        <f t="shared" si="24"/>
        <v>1200</v>
      </c>
      <c r="J65" s="8">
        <f t="shared" si="25"/>
        <v>2</v>
      </c>
      <c r="K65" s="8">
        <f t="shared" si="26"/>
        <v>18896</v>
      </c>
      <c r="L65" s="8">
        <f t="shared" si="27"/>
        <v>39253</v>
      </c>
      <c r="M65" s="8">
        <f t="shared" si="28"/>
        <v>58120</v>
      </c>
      <c r="N65" s="7">
        <f t="shared" si="29"/>
        <v>6202</v>
      </c>
      <c r="O65" s="10">
        <v>117234</v>
      </c>
      <c r="P65" s="9">
        <v>20001</v>
      </c>
      <c r="Q65" s="1"/>
      <c r="R65" s="9">
        <v>39178</v>
      </c>
      <c r="S65" s="9">
        <v>19409</v>
      </c>
      <c r="T65" s="1"/>
      <c r="U65" s="1"/>
      <c r="V65" s="9">
        <v>18688</v>
      </c>
      <c r="W65" s="1"/>
      <c r="X65" s="9">
        <v>19958</v>
      </c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9">
        <v>82898</v>
      </c>
      <c r="AW65" s="1"/>
      <c r="AX65" s="1"/>
      <c r="AY65" s="1"/>
      <c r="AZ65" s="1"/>
      <c r="BA65" s="1"/>
      <c r="BB65" s="9">
        <v>2</v>
      </c>
      <c r="BC65" s="1"/>
      <c r="BD65" s="9">
        <v>38845</v>
      </c>
      <c r="BE65" s="9">
        <v>37849</v>
      </c>
      <c r="BF65" s="9">
        <v>6202</v>
      </c>
      <c r="BG65" s="9">
        <v>2151</v>
      </c>
      <c r="BH65" s="1"/>
      <c r="BI65" s="9">
        <v>22</v>
      </c>
      <c r="BJ65" s="1"/>
      <c r="BK65" s="1"/>
      <c r="BL65" s="9">
        <v>1200</v>
      </c>
      <c r="BM65" s="1"/>
      <c r="BN65" s="9">
        <v>208</v>
      </c>
      <c r="BO65" s="9">
        <v>408</v>
      </c>
      <c r="BP65" s="9">
        <v>313</v>
      </c>
      <c r="BQ65" s="1"/>
    </row>
    <row r="66" spans="1:69" x14ac:dyDescent="0.2">
      <c r="A66" s="5" t="s">
        <v>195</v>
      </c>
      <c r="B66" s="11">
        <v>81.624021800000008</v>
      </c>
      <c r="C66" s="5"/>
      <c r="D66" s="8">
        <f t="shared" si="19"/>
        <v>0</v>
      </c>
      <c r="E66" s="8">
        <f t="shared" si="20"/>
        <v>0</v>
      </c>
      <c r="F66" s="8">
        <f t="shared" si="21"/>
        <v>0</v>
      </c>
      <c r="G66" s="8">
        <f t="shared" si="22"/>
        <v>0</v>
      </c>
      <c r="H66" s="8">
        <f t="shared" si="23"/>
        <v>0</v>
      </c>
      <c r="I66" s="8">
        <f t="shared" si="24"/>
        <v>0</v>
      </c>
      <c r="J66" s="8">
        <f t="shared" si="25"/>
        <v>0</v>
      </c>
      <c r="K66" s="8">
        <f t="shared" si="26"/>
        <v>0</v>
      </c>
      <c r="L66" s="8">
        <f t="shared" si="27"/>
        <v>0</v>
      </c>
      <c r="M66" s="8">
        <f t="shared" si="28"/>
        <v>0</v>
      </c>
      <c r="N66" s="7">
        <f t="shared" si="29"/>
        <v>0</v>
      </c>
      <c r="O66" s="2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</row>
    <row r="67" spans="1:69" x14ac:dyDescent="0.2">
      <c r="A67" s="5" t="s">
        <v>194</v>
      </c>
      <c r="B67" s="11">
        <v>9.2121835999999995</v>
      </c>
      <c r="C67" s="5"/>
      <c r="D67" s="8">
        <f t="shared" si="19"/>
        <v>0</v>
      </c>
      <c r="E67" s="8">
        <f t="shared" si="20"/>
        <v>0</v>
      </c>
      <c r="F67" s="8">
        <f t="shared" si="21"/>
        <v>0</v>
      </c>
      <c r="G67" s="8">
        <f t="shared" si="22"/>
        <v>0</v>
      </c>
      <c r="H67" s="8">
        <f t="shared" si="23"/>
        <v>0</v>
      </c>
      <c r="I67" s="8">
        <f t="shared" si="24"/>
        <v>0</v>
      </c>
      <c r="J67" s="8">
        <f t="shared" si="25"/>
        <v>0</v>
      </c>
      <c r="K67" s="8">
        <f t="shared" si="26"/>
        <v>0</v>
      </c>
      <c r="L67" s="8">
        <f t="shared" si="27"/>
        <v>0</v>
      </c>
      <c r="M67" s="8">
        <f t="shared" si="28"/>
        <v>0</v>
      </c>
      <c r="N67" s="7">
        <f t="shared" si="29"/>
        <v>0</v>
      </c>
      <c r="O67" s="2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</row>
    <row r="68" spans="1:69" x14ac:dyDescent="0.2">
      <c r="A68" s="5" t="s">
        <v>193</v>
      </c>
      <c r="B68" s="11">
        <v>22.701092899999999</v>
      </c>
      <c r="C68" s="5"/>
      <c r="D68" s="8">
        <f t="shared" si="19"/>
        <v>0</v>
      </c>
      <c r="E68" s="8">
        <f t="shared" si="20"/>
        <v>0</v>
      </c>
      <c r="F68" s="8">
        <f t="shared" si="21"/>
        <v>0</v>
      </c>
      <c r="G68" s="8">
        <f t="shared" si="22"/>
        <v>0</v>
      </c>
      <c r="H68" s="8">
        <f t="shared" si="23"/>
        <v>0</v>
      </c>
      <c r="I68" s="8">
        <f t="shared" si="24"/>
        <v>0</v>
      </c>
      <c r="J68" s="8">
        <f t="shared" si="25"/>
        <v>0</v>
      </c>
      <c r="K68" s="8">
        <f t="shared" si="26"/>
        <v>0</v>
      </c>
      <c r="L68" s="8">
        <f t="shared" si="27"/>
        <v>0</v>
      </c>
      <c r="M68" s="8">
        <f t="shared" si="28"/>
        <v>0</v>
      </c>
      <c r="N68" s="7">
        <f t="shared" si="29"/>
        <v>0</v>
      </c>
      <c r="O68" s="2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</row>
    <row r="69" spans="1:69" x14ac:dyDescent="0.2">
      <c r="A69" s="5" t="s">
        <v>192</v>
      </c>
      <c r="B69" s="11">
        <v>3.2199699999999998E-2</v>
      </c>
      <c r="C69" s="5"/>
      <c r="D69" s="8">
        <f t="shared" si="19"/>
        <v>0</v>
      </c>
      <c r="E69" s="8">
        <f t="shared" si="20"/>
        <v>0</v>
      </c>
      <c r="F69" s="8">
        <f t="shared" si="21"/>
        <v>0</v>
      </c>
      <c r="G69" s="8">
        <f t="shared" si="22"/>
        <v>0</v>
      </c>
      <c r="H69" s="8">
        <f t="shared" si="23"/>
        <v>0</v>
      </c>
      <c r="I69" s="8">
        <f t="shared" si="24"/>
        <v>0</v>
      </c>
      <c r="J69" s="8">
        <f t="shared" si="25"/>
        <v>0</v>
      </c>
      <c r="K69" s="8">
        <f t="shared" si="26"/>
        <v>0</v>
      </c>
      <c r="L69" s="8">
        <f t="shared" si="27"/>
        <v>0</v>
      </c>
      <c r="M69" s="8">
        <f t="shared" si="28"/>
        <v>0</v>
      </c>
      <c r="N69" s="7">
        <f t="shared" si="29"/>
        <v>0</v>
      </c>
      <c r="O69" s="2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</row>
    <row r="70" spans="1:69" x14ac:dyDescent="0.2">
      <c r="A70" s="5" t="s">
        <v>191</v>
      </c>
      <c r="B70" s="11">
        <v>0.39988119999999999</v>
      </c>
      <c r="C70" s="5"/>
      <c r="D70" s="8">
        <f t="shared" si="19"/>
        <v>148944</v>
      </c>
      <c r="E70" s="8">
        <f t="shared" si="20"/>
        <v>0</v>
      </c>
      <c r="F70" s="8">
        <f t="shared" si="21"/>
        <v>0</v>
      </c>
      <c r="G70" s="8">
        <f t="shared" si="22"/>
        <v>0</v>
      </c>
      <c r="H70" s="8">
        <f t="shared" si="23"/>
        <v>0</v>
      </c>
      <c r="I70" s="8">
        <f t="shared" si="24"/>
        <v>0</v>
      </c>
      <c r="J70" s="8">
        <f t="shared" si="25"/>
        <v>0</v>
      </c>
      <c r="K70" s="8">
        <f t="shared" si="26"/>
        <v>0</v>
      </c>
      <c r="L70" s="8">
        <f t="shared" si="27"/>
        <v>0</v>
      </c>
      <c r="M70" s="8">
        <f t="shared" si="28"/>
        <v>148944</v>
      </c>
      <c r="N70" s="7">
        <f t="shared" si="29"/>
        <v>0</v>
      </c>
      <c r="O70" s="10">
        <v>148944</v>
      </c>
      <c r="P70" s="1"/>
      <c r="Q70" s="1"/>
      <c r="R70" s="1"/>
      <c r="S70" s="1"/>
      <c r="T70" s="1"/>
      <c r="U70" s="1"/>
      <c r="V70" s="1"/>
      <c r="W70" s="1"/>
      <c r="X70" s="9">
        <v>148944</v>
      </c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</row>
    <row r="71" spans="1:69" x14ac:dyDescent="0.2">
      <c r="A71" s="5" t="s">
        <v>190</v>
      </c>
      <c r="B71" s="11">
        <v>8.6</v>
      </c>
      <c r="C71" s="12" t="s">
        <v>15</v>
      </c>
      <c r="D71" s="8">
        <f t="shared" si="19"/>
        <v>50228</v>
      </c>
      <c r="E71" s="8">
        <f t="shared" si="20"/>
        <v>6719</v>
      </c>
      <c r="F71" s="8">
        <f t="shared" si="21"/>
        <v>17</v>
      </c>
      <c r="G71" s="8">
        <f t="shared" si="22"/>
        <v>1312</v>
      </c>
      <c r="H71" s="8">
        <f t="shared" si="23"/>
        <v>8503</v>
      </c>
      <c r="I71" s="8">
        <f t="shared" si="24"/>
        <v>14722</v>
      </c>
      <c r="J71" s="8">
        <f t="shared" si="25"/>
        <v>4903</v>
      </c>
      <c r="K71" s="8">
        <f t="shared" si="26"/>
        <v>4921</v>
      </c>
      <c r="L71" s="8">
        <f t="shared" si="27"/>
        <v>8981</v>
      </c>
      <c r="M71" s="8">
        <f t="shared" si="28"/>
        <v>87</v>
      </c>
      <c r="N71" s="7">
        <f t="shared" si="29"/>
        <v>63</v>
      </c>
      <c r="O71" s="10">
        <v>2609</v>
      </c>
      <c r="P71" s="9">
        <v>29</v>
      </c>
      <c r="Q71" s="9">
        <v>17</v>
      </c>
      <c r="R71" s="9">
        <v>1312</v>
      </c>
      <c r="S71" s="9">
        <v>950</v>
      </c>
      <c r="T71" s="9">
        <v>25</v>
      </c>
      <c r="U71" s="9">
        <v>3</v>
      </c>
      <c r="V71" s="9">
        <v>22</v>
      </c>
      <c r="W71" s="9">
        <v>101</v>
      </c>
      <c r="X71" s="9">
        <v>87</v>
      </c>
      <c r="Y71" s="9">
        <v>63</v>
      </c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9">
        <v>47619</v>
      </c>
      <c r="AW71" s="9">
        <v>6690</v>
      </c>
      <c r="AX71" s="1"/>
      <c r="AY71" s="1"/>
      <c r="AZ71" s="9">
        <v>7553</v>
      </c>
      <c r="BA71" s="9">
        <v>14697</v>
      </c>
      <c r="BB71" s="9">
        <v>4900</v>
      </c>
      <c r="BC71" s="9">
        <v>4899</v>
      </c>
      <c r="BD71" s="9">
        <v>8880</v>
      </c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</row>
    <row r="72" spans="1:69" x14ac:dyDescent="0.2">
      <c r="A72" s="5" t="s">
        <v>189</v>
      </c>
      <c r="B72" s="6"/>
      <c r="C72" s="5"/>
      <c r="D72" s="8">
        <f t="shared" si="19"/>
        <v>0</v>
      </c>
      <c r="E72" s="8">
        <f t="shared" si="20"/>
        <v>0</v>
      </c>
      <c r="F72" s="8">
        <f t="shared" si="21"/>
        <v>0</v>
      </c>
      <c r="G72" s="8">
        <f t="shared" si="22"/>
        <v>0</v>
      </c>
      <c r="H72" s="8">
        <f t="shared" si="23"/>
        <v>0</v>
      </c>
      <c r="I72" s="8">
        <f t="shared" si="24"/>
        <v>0</v>
      </c>
      <c r="J72" s="8">
        <f t="shared" si="25"/>
        <v>0</v>
      </c>
      <c r="K72" s="8">
        <f t="shared" si="26"/>
        <v>0</v>
      </c>
      <c r="L72" s="8">
        <f t="shared" si="27"/>
        <v>0</v>
      </c>
      <c r="M72" s="8">
        <f t="shared" si="28"/>
        <v>0</v>
      </c>
      <c r="N72" s="7">
        <f t="shared" si="29"/>
        <v>0</v>
      </c>
      <c r="O72" s="2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</row>
    <row r="73" spans="1:69" x14ac:dyDescent="0.2">
      <c r="A73" s="5" t="s">
        <v>188</v>
      </c>
      <c r="B73" s="6"/>
      <c r="C73" s="12" t="s">
        <v>15</v>
      </c>
      <c r="D73" s="8">
        <f t="shared" si="19"/>
        <v>219084</v>
      </c>
      <c r="E73" s="8">
        <f t="shared" si="20"/>
        <v>17678</v>
      </c>
      <c r="F73" s="8">
        <f t="shared" si="21"/>
        <v>2747</v>
      </c>
      <c r="G73" s="8">
        <f t="shared" si="22"/>
        <v>18995</v>
      </c>
      <c r="H73" s="8">
        <f t="shared" si="23"/>
        <v>16689</v>
      </c>
      <c r="I73" s="8">
        <f t="shared" si="24"/>
        <v>45778</v>
      </c>
      <c r="J73" s="8">
        <f t="shared" si="25"/>
        <v>19079</v>
      </c>
      <c r="K73" s="8">
        <f t="shared" si="26"/>
        <v>18948</v>
      </c>
      <c r="L73" s="8">
        <f t="shared" si="27"/>
        <v>20748</v>
      </c>
      <c r="M73" s="8">
        <f t="shared" si="28"/>
        <v>37307</v>
      </c>
      <c r="N73" s="7">
        <f t="shared" si="29"/>
        <v>21115</v>
      </c>
      <c r="O73" s="2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9">
        <v>165722</v>
      </c>
      <c r="AW73" s="1"/>
      <c r="AX73" s="9">
        <v>2747</v>
      </c>
      <c r="AY73" s="1"/>
      <c r="AZ73" s="1"/>
      <c r="BA73" s="9">
        <v>45778</v>
      </c>
      <c r="BB73" s="9">
        <v>19079</v>
      </c>
      <c r="BC73" s="9">
        <v>18948</v>
      </c>
      <c r="BD73" s="9">
        <v>20748</v>
      </c>
      <c r="BE73" s="9">
        <v>37307</v>
      </c>
      <c r="BF73" s="9">
        <v>21115</v>
      </c>
      <c r="BG73" s="9">
        <v>53362</v>
      </c>
      <c r="BH73" s="9">
        <v>17678</v>
      </c>
      <c r="BI73" s="1"/>
      <c r="BJ73" s="9">
        <v>18995</v>
      </c>
      <c r="BK73" s="9">
        <v>16689</v>
      </c>
      <c r="BL73" s="1"/>
      <c r="BM73" s="1"/>
      <c r="BN73" s="1"/>
      <c r="BO73" s="1"/>
      <c r="BP73" s="1"/>
      <c r="BQ73" s="1"/>
    </row>
    <row r="74" spans="1:69" x14ac:dyDescent="0.2">
      <c r="A74" s="5" t="s">
        <v>187</v>
      </c>
      <c r="B74" s="11">
        <v>72.618543500000001</v>
      </c>
      <c r="C74" s="5"/>
      <c r="D74" s="8">
        <f t="shared" si="19"/>
        <v>156630</v>
      </c>
      <c r="E74" s="8">
        <f t="shared" si="20"/>
        <v>0</v>
      </c>
      <c r="F74" s="8">
        <f t="shared" si="21"/>
        <v>0</v>
      </c>
      <c r="G74" s="8">
        <f t="shared" si="22"/>
        <v>0</v>
      </c>
      <c r="H74" s="8">
        <f t="shared" si="23"/>
        <v>0</v>
      </c>
      <c r="I74" s="8">
        <f t="shared" si="24"/>
        <v>0</v>
      </c>
      <c r="J74" s="8">
        <f t="shared" si="25"/>
        <v>38770</v>
      </c>
      <c r="K74" s="8">
        <f t="shared" si="26"/>
        <v>61290</v>
      </c>
      <c r="L74" s="8">
        <f t="shared" si="27"/>
        <v>56570</v>
      </c>
      <c r="M74" s="8">
        <f t="shared" si="28"/>
        <v>0</v>
      </c>
      <c r="N74" s="7">
        <f t="shared" si="29"/>
        <v>0</v>
      </c>
      <c r="O74" s="2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9">
        <v>156630</v>
      </c>
      <c r="BH74" s="1"/>
      <c r="BI74" s="1"/>
      <c r="BJ74" s="1"/>
      <c r="BK74" s="1"/>
      <c r="BL74" s="1"/>
      <c r="BM74" s="9">
        <v>38770</v>
      </c>
      <c r="BN74" s="9">
        <v>61290</v>
      </c>
      <c r="BO74" s="9">
        <v>56570</v>
      </c>
      <c r="BP74" s="1"/>
      <c r="BQ74" s="1"/>
    </row>
    <row r="75" spans="1:69" x14ac:dyDescent="0.2">
      <c r="A75" s="5" t="s">
        <v>186</v>
      </c>
      <c r="B75" s="11">
        <v>18.643652700000001</v>
      </c>
      <c r="C75" s="5"/>
      <c r="D75" s="8">
        <f t="shared" si="19"/>
        <v>0</v>
      </c>
      <c r="E75" s="8">
        <f t="shared" si="20"/>
        <v>0</v>
      </c>
      <c r="F75" s="8">
        <f t="shared" si="21"/>
        <v>0</v>
      </c>
      <c r="G75" s="8">
        <f t="shared" si="22"/>
        <v>0</v>
      </c>
      <c r="H75" s="8">
        <f t="shared" si="23"/>
        <v>0</v>
      </c>
      <c r="I75" s="8">
        <f t="shared" si="24"/>
        <v>0</v>
      </c>
      <c r="J75" s="8">
        <f t="shared" si="25"/>
        <v>0</v>
      </c>
      <c r="K75" s="8">
        <f t="shared" si="26"/>
        <v>0</v>
      </c>
      <c r="L75" s="8">
        <f t="shared" si="27"/>
        <v>0</v>
      </c>
      <c r="M75" s="8">
        <f t="shared" si="28"/>
        <v>0</v>
      </c>
      <c r="N75" s="7">
        <f t="shared" si="29"/>
        <v>0</v>
      </c>
      <c r="O75" s="2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</row>
    <row r="76" spans="1:69" x14ac:dyDescent="0.2">
      <c r="A76" s="5" t="s">
        <v>185</v>
      </c>
      <c r="B76" s="11">
        <v>25.436823699999998</v>
      </c>
      <c r="C76" s="5"/>
      <c r="D76" s="8">
        <f t="shared" si="19"/>
        <v>538117</v>
      </c>
      <c r="E76" s="8">
        <f t="shared" si="20"/>
        <v>175244</v>
      </c>
      <c r="F76" s="8">
        <f t="shared" si="21"/>
        <v>25466</v>
      </c>
      <c r="G76" s="8">
        <f t="shared" si="22"/>
        <v>110306</v>
      </c>
      <c r="H76" s="8">
        <f t="shared" si="23"/>
        <v>9466</v>
      </c>
      <c r="I76" s="8">
        <f t="shared" si="24"/>
        <v>10430</v>
      </c>
      <c r="J76" s="8">
        <f t="shared" si="25"/>
        <v>28293</v>
      </c>
      <c r="K76" s="8">
        <f t="shared" si="26"/>
        <v>40182</v>
      </c>
      <c r="L76" s="8">
        <f t="shared" si="27"/>
        <v>36802</v>
      </c>
      <c r="M76" s="8">
        <f t="shared" si="28"/>
        <v>47939</v>
      </c>
      <c r="N76" s="7">
        <f t="shared" si="29"/>
        <v>53989</v>
      </c>
      <c r="O76" s="10">
        <v>153836</v>
      </c>
      <c r="P76" s="1"/>
      <c r="Q76" s="1"/>
      <c r="R76" s="1"/>
      <c r="S76" s="1"/>
      <c r="T76" s="1"/>
      <c r="U76" s="1"/>
      <c r="V76" s="9">
        <v>39916</v>
      </c>
      <c r="W76" s="9">
        <v>33920</v>
      </c>
      <c r="X76" s="9">
        <v>40000</v>
      </c>
      <c r="Y76" s="9">
        <v>40000</v>
      </c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9">
        <v>4059</v>
      </c>
      <c r="AL76" s="1"/>
      <c r="AM76" s="1"/>
      <c r="AN76" s="1"/>
      <c r="AO76" s="9">
        <v>1563</v>
      </c>
      <c r="AP76" s="9">
        <v>363</v>
      </c>
      <c r="AQ76" s="1"/>
      <c r="AR76" s="1"/>
      <c r="AS76" s="1"/>
      <c r="AT76" s="9">
        <v>971</v>
      </c>
      <c r="AU76" s="9">
        <v>1162</v>
      </c>
      <c r="AV76" s="9">
        <v>24908</v>
      </c>
      <c r="AW76" s="1"/>
      <c r="AX76" s="1"/>
      <c r="AY76" s="9">
        <v>3426</v>
      </c>
      <c r="AZ76" s="1"/>
      <c r="BA76" s="1"/>
      <c r="BB76" s="9">
        <v>21482</v>
      </c>
      <c r="BC76" s="1"/>
      <c r="BD76" s="1"/>
      <c r="BE76" s="1"/>
      <c r="BF76" s="1"/>
      <c r="BG76" s="9">
        <v>355314</v>
      </c>
      <c r="BH76" s="9">
        <v>175244</v>
      </c>
      <c r="BI76" s="9">
        <v>25466</v>
      </c>
      <c r="BJ76" s="9">
        <v>106880</v>
      </c>
      <c r="BK76" s="9">
        <v>7903</v>
      </c>
      <c r="BL76" s="9">
        <v>10067</v>
      </c>
      <c r="BM76" s="9">
        <v>6811</v>
      </c>
      <c r="BN76" s="9">
        <v>266</v>
      </c>
      <c r="BO76" s="9">
        <v>2882</v>
      </c>
      <c r="BP76" s="9">
        <v>6968</v>
      </c>
      <c r="BQ76" s="9">
        <v>12827</v>
      </c>
    </row>
    <row r="77" spans="1:69" x14ac:dyDescent="0.2">
      <c r="A77" s="5" t="s">
        <v>184</v>
      </c>
      <c r="B77" s="14">
        <v>29.998109400000001</v>
      </c>
      <c r="C77" s="13"/>
      <c r="D77" s="8">
        <f t="shared" si="19"/>
        <v>5674940</v>
      </c>
      <c r="E77" s="8">
        <f t="shared" si="20"/>
        <v>446384</v>
      </c>
      <c r="F77" s="8">
        <f t="shared" si="21"/>
        <v>835541</v>
      </c>
      <c r="G77" s="8">
        <f t="shared" si="22"/>
        <v>56397</v>
      </c>
      <c r="H77" s="8">
        <f t="shared" si="23"/>
        <v>0</v>
      </c>
      <c r="I77" s="8">
        <f t="shared" si="24"/>
        <v>328219</v>
      </c>
      <c r="J77" s="8">
        <f t="shared" si="25"/>
        <v>260000</v>
      </c>
      <c r="K77" s="8">
        <f t="shared" si="26"/>
        <v>678907</v>
      </c>
      <c r="L77" s="8">
        <f t="shared" si="27"/>
        <v>1059766</v>
      </c>
      <c r="M77" s="8">
        <f t="shared" si="28"/>
        <v>907396</v>
      </c>
      <c r="N77" s="7">
        <f t="shared" si="29"/>
        <v>1102330</v>
      </c>
      <c r="O77" s="10">
        <v>5362159</v>
      </c>
      <c r="P77" s="9">
        <v>280000</v>
      </c>
      <c r="Q77" s="9">
        <v>835541</v>
      </c>
      <c r="R77" s="1"/>
      <c r="S77" s="1"/>
      <c r="T77" s="9">
        <v>238219</v>
      </c>
      <c r="U77" s="9">
        <v>260000</v>
      </c>
      <c r="V77" s="9">
        <v>678907</v>
      </c>
      <c r="W77" s="9">
        <v>1059766</v>
      </c>
      <c r="X77" s="9">
        <v>907396</v>
      </c>
      <c r="Y77" s="9">
        <v>1102330</v>
      </c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9">
        <v>295091</v>
      </c>
      <c r="AW77" s="9">
        <v>166384</v>
      </c>
      <c r="AX77" s="1"/>
      <c r="AY77" s="9">
        <v>38707</v>
      </c>
      <c r="AZ77" s="1"/>
      <c r="BA77" s="9">
        <v>90000</v>
      </c>
      <c r="BB77" s="1"/>
      <c r="BC77" s="1"/>
      <c r="BD77" s="1"/>
      <c r="BE77" s="1"/>
      <c r="BF77" s="1"/>
      <c r="BG77" s="9">
        <v>17690</v>
      </c>
      <c r="BH77" s="1"/>
      <c r="BI77" s="1"/>
      <c r="BJ77" s="9">
        <v>17690</v>
      </c>
      <c r="BK77" s="1"/>
      <c r="BL77" s="1"/>
      <c r="BM77" s="1"/>
      <c r="BN77" s="1"/>
      <c r="BO77" s="1"/>
      <c r="BP77" s="1"/>
      <c r="BQ77" s="1"/>
    </row>
    <row r="78" spans="1:69" x14ac:dyDescent="0.2">
      <c r="A78" s="5" t="s">
        <v>183</v>
      </c>
      <c r="B78" s="11">
        <v>66.654772699999995</v>
      </c>
      <c r="C78" s="5"/>
      <c r="D78" s="8">
        <f t="shared" si="19"/>
        <v>150790</v>
      </c>
      <c r="E78" s="8">
        <f t="shared" si="20"/>
        <v>21000</v>
      </c>
      <c r="F78" s="8">
        <f t="shared" si="21"/>
        <v>0</v>
      </c>
      <c r="G78" s="8">
        <f t="shared" si="22"/>
        <v>0</v>
      </c>
      <c r="H78" s="8">
        <f t="shared" si="23"/>
        <v>32040</v>
      </c>
      <c r="I78" s="8">
        <f t="shared" si="24"/>
        <v>0</v>
      </c>
      <c r="J78" s="8">
        <f t="shared" si="25"/>
        <v>0</v>
      </c>
      <c r="K78" s="8">
        <f t="shared" si="26"/>
        <v>72000</v>
      </c>
      <c r="L78" s="8">
        <f t="shared" si="27"/>
        <v>0</v>
      </c>
      <c r="M78" s="8">
        <f t="shared" si="28"/>
        <v>0</v>
      </c>
      <c r="N78" s="7">
        <f t="shared" si="29"/>
        <v>25750</v>
      </c>
      <c r="O78" s="10">
        <v>25750</v>
      </c>
      <c r="P78" s="1"/>
      <c r="Q78" s="1"/>
      <c r="R78" s="1"/>
      <c r="S78" s="1"/>
      <c r="T78" s="1"/>
      <c r="U78" s="1"/>
      <c r="V78" s="1"/>
      <c r="W78" s="1"/>
      <c r="X78" s="1"/>
      <c r="Y78" s="9">
        <v>25750</v>
      </c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9">
        <v>93000</v>
      </c>
      <c r="AW78" s="9">
        <v>21000</v>
      </c>
      <c r="AX78" s="1"/>
      <c r="AY78" s="1"/>
      <c r="AZ78" s="1"/>
      <c r="BA78" s="1"/>
      <c r="BB78" s="1"/>
      <c r="BC78" s="9">
        <v>72000</v>
      </c>
      <c r="BD78" s="1"/>
      <c r="BE78" s="1"/>
      <c r="BF78" s="1"/>
      <c r="BG78" s="9">
        <v>32040</v>
      </c>
      <c r="BH78" s="1"/>
      <c r="BI78" s="1"/>
      <c r="BJ78" s="1"/>
      <c r="BK78" s="9">
        <v>32040</v>
      </c>
      <c r="BL78" s="1"/>
      <c r="BM78" s="1"/>
      <c r="BN78" s="1"/>
      <c r="BO78" s="1"/>
      <c r="BP78" s="1"/>
      <c r="BQ78" s="1"/>
    </row>
    <row r="79" spans="1:69" x14ac:dyDescent="0.2">
      <c r="A79" s="5" t="s">
        <v>182</v>
      </c>
      <c r="B79" s="11">
        <v>32.6752471</v>
      </c>
      <c r="C79" s="5"/>
      <c r="D79" s="8">
        <f t="shared" ref="D79:D110" si="30">SUM(O79+Z79+AK79+AV79+BG79)</f>
        <v>5667553</v>
      </c>
      <c r="E79" s="8">
        <f t="shared" ref="E79:E110" si="31">SUM(P79+AA79+AL79+AW79+BH79)</f>
        <v>391840</v>
      </c>
      <c r="F79" s="8">
        <f t="shared" ref="F79:F110" si="32">SUM(Q79+AB79+AM79+AX79+BI79)</f>
        <v>768931</v>
      </c>
      <c r="G79" s="8">
        <f t="shared" ref="G79:G110" si="33">SUM(R79+AC79+AN79+AY79+BJ79)</f>
        <v>994342</v>
      </c>
      <c r="H79" s="8">
        <f t="shared" ref="H79:H110" si="34">SUM(S79+AD79+AO79+AZ79+BK79)</f>
        <v>797349</v>
      </c>
      <c r="I79" s="8">
        <f t="shared" ref="I79:I110" si="35">SUM(T79+AE79+AP79+BA79+BL79)</f>
        <v>32745</v>
      </c>
      <c r="J79" s="8">
        <f t="shared" ref="J79:J110" si="36">SUM(U79+AF79+AQ79+BB79+BM79)</f>
        <v>320271</v>
      </c>
      <c r="K79" s="8">
        <f t="shared" ref="K79:K110" si="37">SUM(V79+AG79+AR79+BC79+BN79)</f>
        <v>415913</v>
      </c>
      <c r="L79" s="8">
        <f t="shared" ref="L79:L110" si="38">SUM(W79+AH79+AS79+BD79+BO79)</f>
        <v>332927</v>
      </c>
      <c r="M79" s="8">
        <f t="shared" ref="M79:M110" si="39">SUM(X79+AI79+AT79+BE79+BP79)</f>
        <v>579057</v>
      </c>
      <c r="N79" s="7">
        <f t="shared" ref="N79:N110" si="40">SUM(Y79+AJ79+AU79+BF79+BQ79)</f>
        <v>1034178</v>
      </c>
      <c r="O79" s="10">
        <v>4430672</v>
      </c>
      <c r="P79" s="9">
        <v>300000</v>
      </c>
      <c r="Q79" s="9">
        <v>479585</v>
      </c>
      <c r="R79" s="9">
        <v>700000</v>
      </c>
      <c r="S79" s="9">
        <v>780000</v>
      </c>
      <c r="T79" s="9">
        <v>32745</v>
      </c>
      <c r="U79" s="9">
        <v>301264</v>
      </c>
      <c r="V79" s="9">
        <v>340000</v>
      </c>
      <c r="W79" s="9">
        <v>237078</v>
      </c>
      <c r="X79" s="9">
        <v>500000</v>
      </c>
      <c r="Y79" s="9">
        <v>760000</v>
      </c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9">
        <v>37739</v>
      </c>
      <c r="AL79" s="1"/>
      <c r="AM79" s="1"/>
      <c r="AN79" s="9">
        <v>37739</v>
      </c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9">
        <v>1199142</v>
      </c>
      <c r="BH79" s="9">
        <v>91840</v>
      </c>
      <c r="BI79" s="9">
        <v>289346</v>
      </c>
      <c r="BJ79" s="9">
        <v>256603</v>
      </c>
      <c r="BK79" s="9">
        <v>17349</v>
      </c>
      <c r="BL79" s="1"/>
      <c r="BM79" s="9">
        <v>19007</v>
      </c>
      <c r="BN79" s="9">
        <v>75913</v>
      </c>
      <c r="BO79" s="9">
        <v>95849</v>
      </c>
      <c r="BP79" s="9">
        <v>79057</v>
      </c>
      <c r="BQ79" s="9">
        <v>274178</v>
      </c>
    </row>
    <row r="80" spans="1:69" x14ac:dyDescent="0.2">
      <c r="A80" s="5" t="s">
        <v>181</v>
      </c>
      <c r="B80" s="11">
        <v>30.477722499999999</v>
      </c>
      <c r="C80" s="5"/>
      <c r="D80" s="8">
        <f t="shared" si="30"/>
        <v>19051</v>
      </c>
      <c r="E80" s="8">
        <f t="shared" si="31"/>
        <v>0</v>
      </c>
      <c r="F80" s="8">
        <f t="shared" si="32"/>
        <v>0</v>
      </c>
      <c r="G80" s="8">
        <f t="shared" si="33"/>
        <v>0</v>
      </c>
      <c r="H80" s="8">
        <f t="shared" si="34"/>
        <v>0</v>
      </c>
      <c r="I80" s="8">
        <f t="shared" si="35"/>
        <v>0</v>
      </c>
      <c r="J80" s="8">
        <f t="shared" si="36"/>
        <v>19051</v>
      </c>
      <c r="K80" s="8">
        <f t="shared" si="37"/>
        <v>0</v>
      </c>
      <c r="L80" s="8">
        <f t="shared" si="38"/>
        <v>0</v>
      </c>
      <c r="M80" s="8">
        <f t="shared" si="39"/>
        <v>0</v>
      </c>
      <c r="N80" s="7">
        <f t="shared" si="40"/>
        <v>0</v>
      </c>
      <c r="O80" s="10">
        <v>19051</v>
      </c>
      <c r="P80" s="1"/>
      <c r="Q80" s="1"/>
      <c r="R80" s="1"/>
      <c r="S80" s="1"/>
      <c r="T80" s="1"/>
      <c r="U80" s="9">
        <v>19051</v>
      </c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</row>
    <row r="81" spans="1:69" x14ac:dyDescent="0.2">
      <c r="A81" s="5" t="s">
        <v>180</v>
      </c>
      <c r="B81" s="11">
        <v>76.611843100000002</v>
      </c>
      <c r="C81" s="5"/>
      <c r="D81" s="8">
        <f t="shared" si="30"/>
        <v>0</v>
      </c>
      <c r="E81" s="8">
        <f t="shared" si="31"/>
        <v>0</v>
      </c>
      <c r="F81" s="8">
        <f t="shared" si="32"/>
        <v>0</v>
      </c>
      <c r="G81" s="8">
        <f t="shared" si="33"/>
        <v>0</v>
      </c>
      <c r="H81" s="8">
        <f t="shared" si="34"/>
        <v>0</v>
      </c>
      <c r="I81" s="8">
        <f t="shared" si="35"/>
        <v>0</v>
      </c>
      <c r="J81" s="8">
        <f t="shared" si="36"/>
        <v>0</v>
      </c>
      <c r="K81" s="8">
        <f t="shared" si="37"/>
        <v>0</v>
      </c>
      <c r="L81" s="8">
        <f t="shared" si="38"/>
        <v>0</v>
      </c>
      <c r="M81" s="8">
        <f t="shared" si="39"/>
        <v>0</v>
      </c>
      <c r="N81" s="7">
        <f t="shared" si="40"/>
        <v>0</v>
      </c>
      <c r="O81" s="2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</row>
    <row r="82" spans="1:69" x14ac:dyDescent="0.2">
      <c r="A82" s="5" t="s">
        <v>179</v>
      </c>
      <c r="B82" s="11">
        <v>8.6202755</v>
      </c>
      <c r="C82" s="12" t="s">
        <v>15</v>
      </c>
      <c r="D82" s="8">
        <f t="shared" si="30"/>
        <v>20473</v>
      </c>
      <c r="E82" s="8">
        <f t="shared" si="31"/>
        <v>0</v>
      </c>
      <c r="F82" s="8">
        <f t="shared" si="32"/>
        <v>0</v>
      </c>
      <c r="G82" s="8">
        <f t="shared" si="33"/>
        <v>20473</v>
      </c>
      <c r="H82" s="8">
        <f t="shared" si="34"/>
        <v>0</v>
      </c>
      <c r="I82" s="8">
        <f t="shared" si="35"/>
        <v>0</v>
      </c>
      <c r="J82" s="8">
        <f t="shared" si="36"/>
        <v>0</v>
      </c>
      <c r="K82" s="8">
        <f t="shared" si="37"/>
        <v>0</v>
      </c>
      <c r="L82" s="8">
        <f t="shared" si="38"/>
        <v>0</v>
      </c>
      <c r="M82" s="8">
        <f t="shared" si="39"/>
        <v>0</v>
      </c>
      <c r="N82" s="7">
        <f t="shared" si="40"/>
        <v>0</v>
      </c>
      <c r="O82" s="10">
        <v>20473</v>
      </c>
      <c r="P82" s="1"/>
      <c r="Q82" s="1"/>
      <c r="R82" s="9">
        <v>20473</v>
      </c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</row>
    <row r="83" spans="1:69" x14ac:dyDescent="0.2">
      <c r="A83" s="5" t="s">
        <v>178</v>
      </c>
      <c r="B83" s="11"/>
      <c r="C83" s="5"/>
      <c r="D83" s="8">
        <f t="shared" si="30"/>
        <v>0</v>
      </c>
      <c r="E83" s="8">
        <f t="shared" si="31"/>
        <v>0</v>
      </c>
      <c r="F83" s="8">
        <f t="shared" si="32"/>
        <v>0</v>
      </c>
      <c r="G83" s="8">
        <f t="shared" si="33"/>
        <v>0</v>
      </c>
      <c r="H83" s="8">
        <f t="shared" si="34"/>
        <v>0</v>
      </c>
      <c r="I83" s="8">
        <f t="shared" si="35"/>
        <v>0</v>
      </c>
      <c r="J83" s="8">
        <f t="shared" si="36"/>
        <v>0</v>
      </c>
      <c r="K83" s="8">
        <f t="shared" si="37"/>
        <v>0</v>
      </c>
      <c r="L83" s="8">
        <f t="shared" si="38"/>
        <v>0</v>
      </c>
      <c r="M83" s="8">
        <f t="shared" si="39"/>
        <v>0</v>
      </c>
      <c r="N83" s="7">
        <f t="shared" si="40"/>
        <v>0</v>
      </c>
      <c r="O83" s="2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</row>
    <row r="84" spans="1:69" x14ac:dyDescent="0.2">
      <c r="A84" s="5" t="s">
        <v>177</v>
      </c>
      <c r="B84" s="11">
        <v>85</v>
      </c>
      <c r="C84" s="5"/>
      <c r="D84" s="8">
        <f t="shared" si="30"/>
        <v>36374</v>
      </c>
      <c r="E84" s="8">
        <f t="shared" si="31"/>
        <v>0</v>
      </c>
      <c r="F84" s="8">
        <f t="shared" si="32"/>
        <v>0</v>
      </c>
      <c r="G84" s="8">
        <f t="shared" si="33"/>
        <v>0</v>
      </c>
      <c r="H84" s="8">
        <f t="shared" si="34"/>
        <v>0</v>
      </c>
      <c r="I84" s="8">
        <f t="shared" si="35"/>
        <v>0</v>
      </c>
      <c r="J84" s="8">
        <f t="shared" si="36"/>
        <v>0</v>
      </c>
      <c r="K84" s="8">
        <f t="shared" si="37"/>
        <v>0</v>
      </c>
      <c r="L84" s="8">
        <f t="shared" si="38"/>
        <v>0</v>
      </c>
      <c r="M84" s="8">
        <f t="shared" si="39"/>
        <v>0</v>
      </c>
      <c r="N84" s="7">
        <f t="shared" si="40"/>
        <v>36374</v>
      </c>
      <c r="O84" s="10">
        <v>36374</v>
      </c>
      <c r="P84" s="1"/>
      <c r="Q84" s="1"/>
      <c r="R84" s="1"/>
      <c r="S84" s="1"/>
      <c r="T84" s="1"/>
      <c r="U84" s="1"/>
      <c r="V84" s="1"/>
      <c r="W84" s="1"/>
      <c r="X84" s="1"/>
      <c r="Y84" s="9">
        <v>36374</v>
      </c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</row>
    <row r="85" spans="1:69" x14ac:dyDescent="0.2">
      <c r="A85" s="5" t="s">
        <v>176</v>
      </c>
      <c r="B85" s="6"/>
      <c r="C85" s="5"/>
      <c r="D85" s="8">
        <f t="shared" si="30"/>
        <v>0</v>
      </c>
      <c r="E85" s="8">
        <f t="shared" si="31"/>
        <v>0</v>
      </c>
      <c r="F85" s="8">
        <f t="shared" si="32"/>
        <v>0</v>
      </c>
      <c r="G85" s="8">
        <f t="shared" si="33"/>
        <v>0</v>
      </c>
      <c r="H85" s="8">
        <f t="shared" si="34"/>
        <v>0</v>
      </c>
      <c r="I85" s="8">
        <f t="shared" si="35"/>
        <v>0</v>
      </c>
      <c r="J85" s="8">
        <f t="shared" si="36"/>
        <v>0</v>
      </c>
      <c r="K85" s="8">
        <f t="shared" si="37"/>
        <v>0</v>
      </c>
      <c r="L85" s="8">
        <f t="shared" si="38"/>
        <v>0</v>
      </c>
      <c r="M85" s="8">
        <f t="shared" si="39"/>
        <v>0</v>
      </c>
      <c r="N85" s="7">
        <f t="shared" si="40"/>
        <v>0</v>
      </c>
      <c r="O85" s="2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</row>
    <row r="86" spans="1:69" x14ac:dyDescent="0.2">
      <c r="A86" s="5" t="s">
        <v>175</v>
      </c>
      <c r="B86" s="6"/>
      <c r="C86" s="5"/>
      <c r="D86" s="8">
        <f t="shared" si="30"/>
        <v>0</v>
      </c>
      <c r="E86" s="8">
        <f t="shared" si="31"/>
        <v>0</v>
      </c>
      <c r="F86" s="8">
        <f t="shared" si="32"/>
        <v>0</v>
      </c>
      <c r="G86" s="8">
        <f t="shared" si="33"/>
        <v>0</v>
      </c>
      <c r="H86" s="8">
        <f t="shared" si="34"/>
        <v>0</v>
      </c>
      <c r="I86" s="8">
        <f t="shared" si="35"/>
        <v>0</v>
      </c>
      <c r="J86" s="8">
        <f t="shared" si="36"/>
        <v>0</v>
      </c>
      <c r="K86" s="8">
        <f t="shared" si="37"/>
        <v>0</v>
      </c>
      <c r="L86" s="8">
        <f t="shared" si="38"/>
        <v>0</v>
      </c>
      <c r="M86" s="8">
        <f t="shared" si="39"/>
        <v>0</v>
      </c>
      <c r="N86" s="7">
        <f t="shared" si="40"/>
        <v>0</v>
      </c>
      <c r="O86" s="2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</row>
    <row r="87" spans="1:69" x14ac:dyDescent="0.2">
      <c r="A87" s="5" t="s">
        <v>174</v>
      </c>
      <c r="B87" s="6"/>
      <c r="C87" s="5"/>
      <c r="D87" s="8">
        <f t="shared" si="30"/>
        <v>0</v>
      </c>
      <c r="E87" s="8">
        <f t="shared" si="31"/>
        <v>0</v>
      </c>
      <c r="F87" s="8">
        <f t="shared" si="32"/>
        <v>0</v>
      </c>
      <c r="G87" s="8">
        <f t="shared" si="33"/>
        <v>0</v>
      </c>
      <c r="H87" s="8">
        <f t="shared" si="34"/>
        <v>0</v>
      </c>
      <c r="I87" s="8">
        <f t="shared" si="35"/>
        <v>0</v>
      </c>
      <c r="J87" s="8">
        <f t="shared" si="36"/>
        <v>0</v>
      </c>
      <c r="K87" s="8">
        <f t="shared" si="37"/>
        <v>0</v>
      </c>
      <c r="L87" s="8">
        <f t="shared" si="38"/>
        <v>0</v>
      </c>
      <c r="M87" s="8">
        <f t="shared" si="39"/>
        <v>0</v>
      </c>
      <c r="N87" s="7">
        <f t="shared" si="40"/>
        <v>0</v>
      </c>
      <c r="O87" s="2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</row>
    <row r="88" spans="1:69" x14ac:dyDescent="0.2">
      <c r="A88" s="5" t="s">
        <v>173</v>
      </c>
      <c r="B88" s="11">
        <v>78.122602700000002</v>
      </c>
      <c r="C88" s="5"/>
      <c r="D88" s="8">
        <f t="shared" si="30"/>
        <v>0</v>
      </c>
      <c r="E88" s="8">
        <f t="shared" si="31"/>
        <v>0</v>
      </c>
      <c r="F88" s="8">
        <f t="shared" si="32"/>
        <v>0</v>
      </c>
      <c r="G88" s="8">
        <f t="shared" si="33"/>
        <v>0</v>
      </c>
      <c r="H88" s="8">
        <f t="shared" si="34"/>
        <v>0</v>
      </c>
      <c r="I88" s="8">
        <f t="shared" si="35"/>
        <v>0</v>
      </c>
      <c r="J88" s="8">
        <f t="shared" si="36"/>
        <v>0</v>
      </c>
      <c r="K88" s="8">
        <f t="shared" si="37"/>
        <v>0</v>
      </c>
      <c r="L88" s="8">
        <f t="shared" si="38"/>
        <v>0</v>
      </c>
      <c r="M88" s="8">
        <f t="shared" si="39"/>
        <v>0</v>
      </c>
      <c r="N88" s="7">
        <f t="shared" si="40"/>
        <v>0</v>
      </c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</row>
    <row r="89" spans="1:69" x14ac:dyDescent="0.2">
      <c r="A89" s="5" t="s">
        <v>172</v>
      </c>
      <c r="B89" s="11">
        <v>1.38E-9</v>
      </c>
      <c r="C89" s="12" t="s">
        <v>15</v>
      </c>
      <c r="D89" s="8">
        <f t="shared" si="30"/>
        <v>0</v>
      </c>
      <c r="E89" s="8">
        <f t="shared" si="31"/>
        <v>0</v>
      </c>
      <c r="F89" s="8">
        <f t="shared" si="32"/>
        <v>0</v>
      </c>
      <c r="G89" s="8">
        <f t="shared" si="33"/>
        <v>0</v>
      </c>
      <c r="H89" s="8">
        <f t="shared" si="34"/>
        <v>0</v>
      </c>
      <c r="I89" s="8">
        <f t="shared" si="35"/>
        <v>0</v>
      </c>
      <c r="J89" s="8">
        <f t="shared" si="36"/>
        <v>0</v>
      </c>
      <c r="K89" s="8">
        <f t="shared" si="37"/>
        <v>0</v>
      </c>
      <c r="L89" s="8">
        <f t="shared" si="38"/>
        <v>0</v>
      </c>
      <c r="M89" s="8">
        <f t="shared" si="39"/>
        <v>0</v>
      </c>
      <c r="N89" s="7">
        <f t="shared" si="40"/>
        <v>0</v>
      </c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</row>
    <row r="90" spans="1:69" x14ac:dyDescent="0.2">
      <c r="A90" s="5" t="s">
        <v>171</v>
      </c>
      <c r="B90" s="11">
        <v>3.6799999999999997E-9</v>
      </c>
      <c r="C90" s="12" t="s">
        <v>15</v>
      </c>
      <c r="D90" s="8">
        <f t="shared" si="30"/>
        <v>53622</v>
      </c>
      <c r="E90" s="8">
        <f t="shared" si="31"/>
        <v>253</v>
      </c>
      <c r="F90" s="8">
        <f t="shared" si="32"/>
        <v>3819</v>
      </c>
      <c r="G90" s="8">
        <f t="shared" si="33"/>
        <v>9435</v>
      </c>
      <c r="H90" s="8">
        <f t="shared" si="34"/>
        <v>0</v>
      </c>
      <c r="I90" s="8">
        <f t="shared" si="35"/>
        <v>484</v>
      </c>
      <c r="J90" s="8">
        <f t="shared" si="36"/>
        <v>8651</v>
      </c>
      <c r="K90" s="8">
        <f t="shared" si="37"/>
        <v>0</v>
      </c>
      <c r="L90" s="8">
        <f t="shared" si="38"/>
        <v>0</v>
      </c>
      <c r="M90" s="8">
        <f t="shared" si="39"/>
        <v>30980</v>
      </c>
      <c r="N90" s="7">
        <f t="shared" si="40"/>
        <v>0</v>
      </c>
      <c r="O90" s="2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9">
        <v>1026</v>
      </c>
      <c r="AL90" s="1"/>
      <c r="AM90" s="1"/>
      <c r="AN90" s="1"/>
      <c r="AO90" s="1"/>
      <c r="AP90" s="1"/>
      <c r="AQ90" s="1"/>
      <c r="AR90" s="1"/>
      <c r="AS90" s="1"/>
      <c r="AT90" s="9">
        <v>1026</v>
      </c>
      <c r="AU90" s="1"/>
      <c r="AV90" s="9">
        <v>253</v>
      </c>
      <c r="AW90" s="9">
        <v>253</v>
      </c>
      <c r="AX90" s="1"/>
      <c r="AY90" s="1"/>
      <c r="AZ90" s="1"/>
      <c r="BA90" s="1"/>
      <c r="BB90" s="1"/>
      <c r="BC90" s="1"/>
      <c r="BD90" s="1"/>
      <c r="BE90" s="1"/>
      <c r="BF90" s="1"/>
      <c r="BG90" s="9">
        <v>52343</v>
      </c>
      <c r="BH90" s="1"/>
      <c r="BI90" s="9">
        <v>3819</v>
      </c>
      <c r="BJ90" s="9">
        <v>9435</v>
      </c>
      <c r="BK90" s="1"/>
      <c r="BL90" s="9">
        <v>484</v>
      </c>
      <c r="BM90" s="9">
        <v>8651</v>
      </c>
      <c r="BN90" s="1"/>
      <c r="BO90" s="1"/>
      <c r="BP90" s="9">
        <v>29954</v>
      </c>
      <c r="BQ90" s="1"/>
    </row>
    <row r="91" spans="1:69" x14ac:dyDescent="0.2">
      <c r="A91" s="5" t="s">
        <v>170</v>
      </c>
      <c r="B91" s="11">
        <v>24.900968800000001</v>
      </c>
      <c r="C91" s="5"/>
      <c r="D91" s="8">
        <f t="shared" si="30"/>
        <v>0</v>
      </c>
      <c r="E91" s="8">
        <f t="shared" si="31"/>
        <v>0</v>
      </c>
      <c r="F91" s="8">
        <f t="shared" si="32"/>
        <v>0</v>
      </c>
      <c r="G91" s="8">
        <f t="shared" si="33"/>
        <v>0</v>
      </c>
      <c r="H91" s="8">
        <f t="shared" si="34"/>
        <v>0</v>
      </c>
      <c r="I91" s="8">
        <f t="shared" si="35"/>
        <v>0</v>
      </c>
      <c r="J91" s="8">
        <f t="shared" si="36"/>
        <v>0</v>
      </c>
      <c r="K91" s="8">
        <f t="shared" si="37"/>
        <v>0</v>
      </c>
      <c r="L91" s="8">
        <f t="shared" si="38"/>
        <v>0</v>
      </c>
      <c r="M91" s="8">
        <f t="shared" si="39"/>
        <v>0</v>
      </c>
      <c r="N91" s="7">
        <f t="shared" si="40"/>
        <v>0</v>
      </c>
      <c r="O91" s="2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</row>
    <row r="92" spans="1:69" x14ac:dyDescent="0.2">
      <c r="A92" s="5" t="s">
        <v>169</v>
      </c>
      <c r="B92" s="11">
        <v>3.1874998000000003</v>
      </c>
      <c r="C92" s="5"/>
      <c r="D92" s="8">
        <f t="shared" si="30"/>
        <v>0</v>
      </c>
      <c r="E92" s="8">
        <f t="shared" si="31"/>
        <v>0</v>
      </c>
      <c r="F92" s="8">
        <f t="shared" si="32"/>
        <v>0</v>
      </c>
      <c r="G92" s="8">
        <f t="shared" si="33"/>
        <v>0</v>
      </c>
      <c r="H92" s="8">
        <f t="shared" si="34"/>
        <v>0</v>
      </c>
      <c r="I92" s="8">
        <f t="shared" si="35"/>
        <v>0</v>
      </c>
      <c r="J92" s="8">
        <f t="shared" si="36"/>
        <v>0</v>
      </c>
      <c r="K92" s="8">
        <f t="shared" si="37"/>
        <v>0</v>
      </c>
      <c r="L92" s="8">
        <f t="shared" si="38"/>
        <v>0</v>
      </c>
      <c r="M92" s="8">
        <f t="shared" si="39"/>
        <v>0</v>
      </c>
      <c r="N92" s="7">
        <f t="shared" si="40"/>
        <v>0</v>
      </c>
      <c r="O92" s="2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</row>
    <row r="93" spans="1:69" x14ac:dyDescent="0.2">
      <c r="A93" s="5" t="s">
        <v>168</v>
      </c>
      <c r="B93" s="11"/>
      <c r="C93" s="5"/>
      <c r="D93" s="8">
        <f t="shared" si="30"/>
        <v>0</v>
      </c>
      <c r="E93" s="8">
        <f t="shared" si="31"/>
        <v>0</v>
      </c>
      <c r="F93" s="8">
        <f t="shared" si="32"/>
        <v>0</v>
      </c>
      <c r="G93" s="8">
        <f t="shared" si="33"/>
        <v>0</v>
      </c>
      <c r="H93" s="8">
        <f t="shared" si="34"/>
        <v>0</v>
      </c>
      <c r="I93" s="8">
        <f t="shared" si="35"/>
        <v>0</v>
      </c>
      <c r="J93" s="8">
        <f t="shared" si="36"/>
        <v>0</v>
      </c>
      <c r="K93" s="8">
        <f t="shared" si="37"/>
        <v>0</v>
      </c>
      <c r="L93" s="8">
        <f t="shared" si="38"/>
        <v>0</v>
      </c>
      <c r="M93" s="8">
        <f t="shared" si="39"/>
        <v>0</v>
      </c>
      <c r="N93" s="7">
        <f t="shared" si="40"/>
        <v>0</v>
      </c>
      <c r="O93" s="2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</row>
    <row r="94" spans="1:69" x14ac:dyDescent="0.2">
      <c r="A94" s="5" t="s">
        <v>167</v>
      </c>
      <c r="B94" s="11">
        <v>33.965529700000005</v>
      </c>
      <c r="C94" s="5"/>
      <c r="D94" s="8">
        <f t="shared" si="30"/>
        <v>0</v>
      </c>
      <c r="E94" s="8">
        <f t="shared" si="31"/>
        <v>0</v>
      </c>
      <c r="F94" s="8">
        <f t="shared" si="32"/>
        <v>0</v>
      </c>
      <c r="G94" s="8">
        <f t="shared" si="33"/>
        <v>0</v>
      </c>
      <c r="H94" s="8">
        <f t="shared" si="34"/>
        <v>0</v>
      </c>
      <c r="I94" s="8">
        <f t="shared" si="35"/>
        <v>0</v>
      </c>
      <c r="J94" s="8">
        <f t="shared" si="36"/>
        <v>0</v>
      </c>
      <c r="K94" s="8">
        <f t="shared" si="37"/>
        <v>0</v>
      </c>
      <c r="L94" s="8">
        <f t="shared" si="38"/>
        <v>0</v>
      </c>
      <c r="M94" s="8">
        <f t="shared" si="39"/>
        <v>0</v>
      </c>
      <c r="N94" s="7">
        <f t="shared" si="40"/>
        <v>0</v>
      </c>
      <c r="O94" s="2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</row>
    <row r="95" spans="1:69" x14ac:dyDescent="0.2">
      <c r="A95" s="5" t="s">
        <v>166</v>
      </c>
      <c r="B95" s="11">
        <v>83.556045900000001</v>
      </c>
      <c r="C95" s="5"/>
      <c r="D95" s="8">
        <f t="shared" si="30"/>
        <v>0</v>
      </c>
      <c r="E95" s="8">
        <f t="shared" si="31"/>
        <v>0</v>
      </c>
      <c r="F95" s="8">
        <f t="shared" si="32"/>
        <v>0</v>
      </c>
      <c r="G95" s="8">
        <f t="shared" si="33"/>
        <v>0</v>
      </c>
      <c r="H95" s="8">
        <f t="shared" si="34"/>
        <v>0</v>
      </c>
      <c r="I95" s="8">
        <f t="shared" si="35"/>
        <v>0</v>
      </c>
      <c r="J95" s="8">
        <f t="shared" si="36"/>
        <v>0</v>
      </c>
      <c r="K95" s="8">
        <f t="shared" si="37"/>
        <v>0</v>
      </c>
      <c r="L95" s="8">
        <f t="shared" si="38"/>
        <v>0</v>
      </c>
      <c r="M95" s="8">
        <f t="shared" si="39"/>
        <v>0</v>
      </c>
      <c r="N95" s="7">
        <f t="shared" si="40"/>
        <v>0</v>
      </c>
      <c r="O95" s="2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</row>
    <row r="96" spans="1:69" x14ac:dyDescent="0.2">
      <c r="A96" s="5" t="s">
        <v>165</v>
      </c>
      <c r="B96" s="11"/>
      <c r="C96" s="5"/>
      <c r="D96" s="8">
        <f t="shared" si="30"/>
        <v>0</v>
      </c>
      <c r="E96" s="8">
        <f t="shared" si="31"/>
        <v>0</v>
      </c>
      <c r="F96" s="8">
        <f t="shared" si="32"/>
        <v>0</v>
      </c>
      <c r="G96" s="8">
        <f t="shared" si="33"/>
        <v>0</v>
      </c>
      <c r="H96" s="8">
        <f t="shared" si="34"/>
        <v>0</v>
      </c>
      <c r="I96" s="8">
        <f t="shared" si="35"/>
        <v>0</v>
      </c>
      <c r="J96" s="8">
        <f t="shared" si="36"/>
        <v>0</v>
      </c>
      <c r="K96" s="8">
        <f t="shared" si="37"/>
        <v>0</v>
      </c>
      <c r="L96" s="8">
        <f t="shared" si="38"/>
        <v>0</v>
      </c>
      <c r="M96" s="8">
        <f t="shared" si="39"/>
        <v>0</v>
      </c>
      <c r="N96" s="7">
        <f t="shared" si="40"/>
        <v>0</v>
      </c>
      <c r="O96" s="2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</row>
    <row r="97" spans="1:69" x14ac:dyDescent="0.2">
      <c r="A97" s="5" t="s">
        <v>164</v>
      </c>
      <c r="B97" s="11">
        <v>50.832158500000006</v>
      </c>
      <c r="C97" s="5"/>
      <c r="D97" s="8">
        <f t="shared" si="30"/>
        <v>23736</v>
      </c>
      <c r="E97" s="8">
        <f t="shared" si="31"/>
        <v>0</v>
      </c>
      <c r="F97" s="8">
        <f t="shared" si="32"/>
        <v>0</v>
      </c>
      <c r="G97" s="8">
        <f t="shared" si="33"/>
        <v>0</v>
      </c>
      <c r="H97" s="8">
        <f t="shared" si="34"/>
        <v>0</v>
      </c>
      <c r="I97" s="8">
        <f t="shared" si="35"/>
        <v>0</v>
      </c>
      <c r="J97" s="8">
        <f t="shared" si="36"/>
        <v>0</v>
      </c>
      <c r="K97" s="8">
        <f t="shared" si="37"/>
        <v>23736</v>
      </c>
      <c r="L97" s="8">
        <f t="shared" si="38"/>
        <v>0</v>
      </c>
      <c r="M97" s="8">
        <f t="shared" si="39"/>
        <v>0</v>
      </c>
      <c r="N97" s="7">
        <f t="shared" si="40"/>
        <v>0</v>
      </c>
      <c r="O97" s="2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9">
        <v>23736</v>
      </c>
      <c r="AW97" s="1"/>
      <c r="AX97" s="1"/>
      <c r="AY97" s="1"/>
      <c r="AZ97" s="1"/>
      <c r="BA97" s="1"/>
      <c r="BB97" s="1"/>
      <c r="BC97" s="9">
        <v>23736</v>
      </c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</row>
    <row r="98" spans="1:69" x14ac:dyDescent="0.2">
      <c r="A98" s="5" t="s">
        <v>163</v>
      </c>
      <c r="B98" s="11">
        <v>3.2300000000000002E-9</v>
      </c>
      <c r="C98" s="12" t="s">
        <v>15</v>
      </c>
      <c r="D98" s="8">
        <f t="shared" si="30"/>
        <v>8846242</v>
      </c>
      <c r="E98" s="8">
        <f t="shared" si="31"/>
        <v>20217</v>
      </c>
      <c r="F98" s="8">
        <f t="shared" si="32"/>
        <v>19713</v>
      </c>
      <c r="G98" s="8">
        <f t="shared" si="33"/>
        <v>276745</v>
      </c>
      <c r="H98" s="8">
        <f t="shared" si="34"/>
        <v>565690</v>
      </c>
      <c r="I98" s="8">
        <f t="shared" si="35"/>
        <v>492644</v>
      </c>
      <c r="J98" s="8">
        <f t="shared" si="36"/>
        <v>1725053</v>
      </c>
      <c r="K98" s="8">
        <f t="shared" si="37"/>
        <v>3103576</v>
      </c>
      <c r="L98" s="8">
        <f t="shared" si="38"/>
        <v>1588485</v>
      </c>
      <c r="M98" s="8">
        <f t="shared" si="39"/>
        <v>665226</v>
      </c>
      <c r="N98" s="7">
        <f t="shared" si="40"/>
        <v>388893</v>
      </c>
      <c r="O98" s="10">
        <v>3438910</v>
      </c>
      <c r="P98" s="1"/>
      <c r="Q98" s="9">
        <v>19550</v>
      </c>
      <c r="R98" s="9">
        <v>128111</v>
      </c>
      <c r="S98" s="9">
        <v>469788</v>
      </c>
      <c r="T98" s="9">
        <v>340352</v>
      </c>
      <c r="U98" s="9">
        <v>378674</v>
      </c>
      <c r="V98" s="9">
        <v>1482187</v>
      </c>
      <c r="W98" s="9">
        <v>620248</v>
      </c>
      <c r="X98" s="1"/>
      <c r="Y98" s="1"/>
      <c r="Z98" s="9">
        <v>3755</v>
      </c>
      <c r="AA98" s="1"/>
      <c r="AB98" s="1"/>
      <c r="AC98" s="9">
        <v>3755</v>
      </c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9">
        <v>4762398</v>
      </c>
      <c r="AW98" s="9">
        <v>20217</v>
      </c>
      <c r="AX98" s="9">
        <v>27</v>
      </c>
      <c r="AY98" s="9">
        <v>106478</v>
      </c>
      <c r="AZ98" s="9">
        <v>75902</v>
      </c>
      <c r="BA98" s="9">
        <v>152249</v>
      </c>
      <c r="BB98" s="9">
        <v>1286377</v>
      </c>
      <c r="BC98" s="9">
        <v>1581074</v>
      </c>
      <c r="BD98" s="9">
        <v>486256</v>
      </c>
      <c r="BE98" s="9">
        <v>664925</v>
      </c>
      <c r="BF98" s="9">
        <v>388893</v>
      </c>
      <c r="BG98" s="9">
        <v>641179</v>
      </c>
      <c r="BH98" s="1"/>
      <c r="BI98" s="9">
        <v>136</v>
      </c>
      <c r="BJ98" s="9">
        <v>38401</v>
      </c>
      <c r="BK98" s="9">
        <v>20000</v>
      </c>
      <c r="BL98" s="9">
        <v>43</v>
      </c>
      <c r="BM98" s="9">
        <v>60002</v>
      </c>
      <c r="BN98" s="9">
        <v>40315</v>
      </c>
      <c r="BO98" s="9">
        <v>481981</v>
      </c>
      <c r="BP98" s="9">
        <v>301</v>
      </c>
      <c r="BQ98" s="1"/>
    </row>
    <row r="99" spans="1:69" x14ac:dyDescent="0.2">
      <c r="A99" s="5" t="s">
        <v>162</v>
      </c>
      <c r="B99" s="11">
        <v>81.019702600000002</v>
      </c>
      <c r="C99" s="5"/>
      <c r="D99" s="8">
        <f t="shared" si="30"/>
        <v>1652014</v>
      </c>
      <c r="E99" s="8">
        <f t="shared" si="31"/>
        <v>0</v>
      </c>
      <c r="F99" s="8">
        <f t="shared" si="32"/>
        <v>399058</v>
      </c>
      <c r="G99" s="8">
        <f t="shared" si="33"/>
        <v>315277</v>
      </c>
      <c r="H99" s="8">
        <f t="shared" si="34"/>
        <v>87829</v>
      </c>
      <c r="I99" s="8">
        <f t="shared" si="35"/>
        <v>218591</v>
      </c>
      <c r="J99" s="8">
        <f t="shared" si="36"/>
        <v>426760</v>
      </c>
      <c r="K99" s="8">
        <f t="shared" si="37"/>
        <v>55091</v>
      </c>
      <c r="L99" s="8">
        <f t="shared" si="38"/>
        <v>0</v>
      </c>
      <c r="M99" s="8">
        <f t="shared" si="39"/>
        <v>90901</v>
      </c>
      <c r="N99" s="7">
        <f t="shared" si="40"/>
        <v>58507</v>
      </c>
      <c r="O99" s="10">
        <v>1617014</v>
      </c>
      <c r="P99" s="1"/>
      <c r="Q99" s="9">
        <v>399058</v>
      </c>
      <c r="R99" s="9">
        <v>315277</v>
      </c>
      <c r="S99" s="9">
        <v>87829</v>
      </c>
      <c r="T99" s="9">
        <v>218591</v>
      </c>
      <c r="U99" s="9">
        <v>426760</v>
      </c>
      <c r="V99" s="9">
        <v>55091</v>
      </c>
      <c r="W99" s="1"/>
      <c r="X99" s="9">
        <v>55901</v>
      </c>
      <c r="Y99" s="9">
        <v>58507</v>
      </c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9">
        <v>35000</v>
      </c>
      <c r="BH99" s="1"/>
      <c r="BI99" s="1"/>
      <c r="BJ99" s="1"/>
      <c r="BK99" s="1"/>
      <c r="BL99" s="1"/>
      <c r="BM99" s="1"/>
      <c r="BN99" s="1"/>
      <c r="BO99" s="1"/>
      <c r="BP99" s="9">
        <v>35000</v>
      </c>
      <c r="BQ99" s="1"/>
    </row>
    <row r="100" spans="1:69" x14ac:dyDescent="0.2">
      <c r="A100" s="5" t="s">
        <v>161</v>
      </c>
      <c r="B100" s="6"/>
      <c r="C100" s="5"/>
      <c r="D100" s="8">
        <f t="shared" si="30"/>
        <v>0</v>
      </c>
      <c r="E100" s="8">
        <f t="shared" si="31"/>
        <v>0</v>
      </c>
      <c r="F100" s="8">
        <f t="shared" si="32"/>
        <v>0</v>
      </c>
      <c r="G100" s="8">
        <f t="shared" si="33"/>
        <v>0</v>
      </c>
      <c r="H100" s="8">
        <f t="shared" si="34"/>
        <v>0</v>
      </c>
      <c r="I100" s="8">
        <f t="shared" si="35"/>
        <v>0</v>
      </c>
      <c r="J100" s="8">
        <f t="shared" si="36"/>
        <v>0</v>
      </c>
      <c r="K100" s="8">
        <f t="shared" si="37"/>
        <v>0</v>
      </c>
      <c r="L100" s="8">
        <f t="shared" si="38"/>
        <v>0</v>
      </c>
      <c r="M100" s="8">
        <f t="shared" si="39"/>
        <v>0</v>
      </c>
      <c r="N100" s="7">
        <f t="shared" si="40"/>
        <v>0</v>
      </c>
      <c r="O100" s="2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</row>
    <row r="101" spans="1:69" x14ac:dyDescent="0.2">
      <c r="A101" s="5" t="s">
        <v>160</v>
      </c>
      <c r="B101" s="6"/>
      <c r="C101" s="12" t="s">
        <v>15</v>
      </c>
      <c r="D101" s="8">
        <f t="shared" si="30"/>
        <v>308876</v>
      </c>
      <c r="E101" s="8">
        <f t="shared" si="31"/>
        <v>0</v>
      </c>
      <c r="F101" s="8">
        <f t="shared" si="32"/>
        <v>42223</v>
      </c>
      <c r="G101" s="8">
        <f t="shared" si="33"/>
        <v>0</v>
      </c>
      <c r="H101" s="8">
        <f t="shared" si="34"/>
        <v>0</v>
      </c>
      <c r="I101" s="8">
        <f t="shared" si="35"/>
        <v>0</v>
      </c>
      <c r="J101" s="8">
        <f t="shared" si="36"/>
        <v>203003</v>
      </c>
      <c r="K101" s="8">
        <f t="shared" si="37"/>
        <v>0</v>
      </c>
      <c r="L101" s="8">
        <f t="shared" si="38"/>
        <v>24296</v>
      </c>
      <c r="M101" s="8">
        <f t="shared" si="39"/>
        <v>0</v>
      </c>
      <c r="N101" s="7">
        <f t="shared" si="40"/>
        <v>39354</v>
      </c>
      <c r="O101" s="2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9">
        <v>308876</v>
      </c>
      <c r="AL101" s="1"/>
      <c r="AM101" s="9">
        <v>42223</v>
      </c>
      <c r="AN101" s="1"/>
      <c r="AO101" s="1"/>
      <c r="AP101" s="1"/>
      <c r="AQ101" s="9">
        <v>203003</v>
      </c>
      <c r="AR101" s="1"/>
      <c r="AS101" s="9">
        <v>24296</v>
      </c>
      <c r="AT101" s="1"/>
      <c r="AU101" s="9">
        <v>39354</v>
      </c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</row>
    <row r="102" spans="1:69" x14ac:dyDescent="0.2">
      <c r="A102" s="5" t="s">
        <v>159</v>
      </c>
      <c r="B102" s="6"/>
      <c r="C102" s="5"/>
      <c r="D102" s="8">
        <f t="shared" si="30"/>
        <v>0</v>
      </c>
      <c r="E102" s="8">
        <f t="shared" si="31"/>
        <v>0</v>
      </c>
      <c r="F102" s="8">
        <f t="shared" si="32"/>
        <v>0</v>
      </c>
      <c r="G102" s="8">
        <f t="shared" si="33"/>
        <v>0</v>
      </c>
      <c r="H102" s="8">
        <f t="shared" si="34"/>
        <v>0</v>
      </c>
      <c r="I102" s="8">
        <f t="shared" si="35"/>
        <v>0</v>
      </c>
      <c r="J102" s="8">
        <f t="shared" si="36"/>
        <v>0</v>
      </c>
      <c r="K102" s="8">
        <f t="shared" si="37"/>
        <v>0</v>
      </c>
      <c r="L102" s="8">
        <f t="shared" si="38"/>
        <v>0</v>
      </c>
      <c r="M102" s="8">
        <f t="shared" si="39"/>
        <v>0</v>
      </c>
      <c r="N102" s="7">
        <f t="shared" si="40"/>
        <v>0</v>
      </c>
      <c r="O102" s="2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</row>
    <row r="103" spans="1:69" x14ac:dyDescent="0.2">
      <c r="A103" s="5" t="s">
        <v>158</v>
      </c>
      <c r="B103" s="11">
        <v>17.782894799999998</v>
      </c>
      <c r="C103" s="5"/>
      <c r="D103" s="8">
        <f t="shared" si="30"/>
        <v>0</v>
      </c>
      <c r="E103" s="8">
        <f t="shared" si="31"/>
        <v>0</v>
      </c>
      <c r="F103" s="8">
        <f t="shared" si="32"/>
        <v>0</v>
      </c>
      <c r="G103" s="8">
        <f t="shared" si="33"/>
        <v>0</v>
      </c>
      <c r="H103" s="8">
        <f t="shared" si="34"/>
        <v>0</v>
      </c>
      <c r="I103" s="8">
        <f t="shared" si="35"/>
        <v>0</v>
      </c>
      <c r="J103" s="8">
        <f t="shared" si="36"/>
        <v>0</v>
      </c>
      <c r="K103" s="8">
        <f t="shared" si="37"/>
        <v>0</v>
      </c>
      <c r="L103" s="8">
        <f t="shared" si="38"/>
        <v>0</v>
      </c>
      <c r="M103" s="8">
        <f t="shared" si="39"/>
        <v>0</v>
      </c>
      <c r="N103" s="7">
        <f t="shared" si="40"/>
        <v>0</v>
      </c>
      <c r="O103" s="2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</row>
    <row r="104" spans="1:69" x14ac:dyDescent="0.2">
      <c r="A104" s="5" t="s">
        <v>157</v>
      </c>
      <c r="B104" s="11">
        <v>24.900968800000001</v>
      </c>
      <c r="C104" s="5"/>
      <c r="D104" s="8">
        <f t="shared" si="30"/>
        <v>0</v>
      </c>
      <c r="E104" s="8">
        <f t="shared" si="31"/>
        <v>0</v>
      </c>
      <c r="F104" s="8">
        <f t="shared" si="32"/>
        <v>0</v>
      </c>
      <c r="G104" s="8">
        <f t="shared" si="33"/>
        <v>0</v>
      </c>
      <c r="H104" s="8">
        <f t="shared" si="34"/>
        <v>0</v>
      </c>
      <c r="I104" s="8">
        <f t="shared" si="35"/>
        <v>0</v>
      </c>
      <c r="J104" s="8">
        <f t="shared" si="36"/>
        <v>0</v>
      </c>
      <c r="K104" s="8">
        <f t="shared" si="37"/>
        <v>0</v>
      </c>
      <c r="L104" s="8">
        <f t="shared" si="38"/>
        <v>0</v>
      </c>
      <c r="M104" s="8">
        <f t="shared" si="39"/>
        <v>0</v>
      </c>
      <c r="N104" s="7">
        <f t="shared" si="40"/>
        <v>0</v>
      </c>
      <c r="O104" s="2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</row>
    <row r="105" spans="1:69" x14ac:dyDescent="0.2">
      <c r="A105" s="5" t="s">
        <v>156</v>
      </c>
      <c r="B105" s="11">
        <v>35.582251999999997</v>
      </c>
      <c r="C105" s="5"/>
      <c r="D105" s="8">
        <f t="shared" si="30"/>
        <v>2123339</v>
      </c>
      <c r="E105" s="8">
        <f t="shared" si="31"/>
        <v>137293</v>
      </c>
      <c r="F105" s="8">
        <f t="shared" si="32"/>
        <v>236321</v>
      </c>
      <c r="G105" s="8">
        <f t="shared" si="33"/>
        <v>150223</v>
      </c>
      <c r="H105" s="8">
        <f t="shared" si="34"/>
        <v>172244</v>
      </c>
      <c r="I105" s="8">
        <f t="shared" si="35"/>
        <v>187190</v>
      </c>
      <c r="J105" s="8">
        <f t="shared" si="36"/>
        <v>185707</v>
      </c>
      <c r="K105" s="8">
        <f t="shared" si="37"/>
        <v>155160</v>
      </c>
      <c r="L105" s="8">
        <f t="shared" si="38"/>
        <v>214178</v>
      </c>
      <c r="M105" s="8">
        <f t="shared" si="39"/>
        <v>381548</v>
      </c>
      <c r="N105" s="7">
        <f t="shared" si="40"/>
        <v>303475</v>
      </c>
      <c r="O105" s="10">
        <v>1844317</v>
      </c>
      <c r="P105" s="9">
        <v>137293</v>
      </c>
      <c r="Q105" s="9">
        <v>236321</v>
      </c>
      <c r="R105" s="9">
        <v>91508</v>
      </c>
      <c r="S105" s="9">
        <v>172244</v>
      </c>
      <c r="T105" s="9">
        <v>148724</v>
      </c>
      <c r="U105" s="9">
        <v>185707</v>
      </c>
      <c r="V105" s="9">
        <v>155160</v>
      </c>
      <c r="W105" s="9">
        <v>214178</v>
      </c>
      <c r="X105" s="9">
        <v>289563</v>
      </c>
      <c r="Y105" s="9">
        <v>213619</v>
      </c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9">
        <v>19831</v>
      </c>
      <c r="AL105" s="1"/>
      <c r="AM105" s="1"/>
      <c r="AN105" s="9">
        <v>19831</v>
      </c>
      <c r="AO105" s="1"/>
      <c r="AP105" s="1"/>
      <c r="AQ105" s="1"/>
      <c r="AR105" s="1"/>
      <c r="AS105" s="1"/>
      <c r="AT105" s="1"/>
      <c r="AU105" s="1"/>
      <c r="AV105" s="9">
        <v>14188</v>
      </c>
      <c r="AW105" s="1"/>
      <c r="AX105" s="1"/>
      <c r="AY105" s="1"/>
      <c r="AZ105" s="1"/>
      <c r="BA105" s="1"/>
      <c r="BB105" s="1"/>
      <c r="BC105" s="1"/>
      <c r="BD105" s="1"/>
      <c r="BE105" s="1"/>
      <c r="BF105" s="9">
        <v>14188</v>
      </c>
      <c r="BG105" s="9">
        <v>245003</v>
      </c>
      <c r="BH105" s="1"/>
      <c r="BI105" s="1"/>
      <c r="BJ105" s="9">
        <v>38884</v>
      </c>
      <c r="BK105" s="1"/>
      <c r="BL105" s="9">
        <v>38466</v>
      </c>
      <c r="BM105" s="1"/>
      <c r="BN105" s="1"/>
      <c r="BO105" s="1"/>
      <c r="BP105" s="9">
        <v>91985</v>
      </c>
      <c r="BQ105" s="9">
        <v>75668</v>
      </c>
    </row>
    <row r="106" spans="1:69" x14ac:dyDescent="0.2">
      <c r="A106" s="5" t="s">
        <v>155</v>
      </c>
      <c r="B106" s="11">
        <v>83.543825800000008</v>
      </c>
      <c r="C106" s="5"/>
      <c r="D106" s="8">
        <f t="shared" si="30"/>
        <v>0</v>
      </c>
      <c r="E106" s="8">
        <f t="shared" si="31"/>
        <v>0</v>
      </c>
      <c r="F106" s="8">
        <f t="shared" si="32"/>
        <v>0</v>
      </c>
      <c r="G106" s="8">
        <f t="shared" si="33"/>
        <v>0</v>
      </c>
      <c r="H106" s="8">
        <f t="shared" si="34"/>
        <v>0</v>
      </c>
      <c r="I106" s="8">
        <f t="shared" si="35"/>
        <v>0</v>
      </c>
      <c r="J106" s="8">
        <f t="shared" si="36"/>
        <v>0</v>
      </c>
      <c r="K106" s="8">
        <f t="shared" si="37"/>
        <v>0</v>
      </c>
      <c r="L106" s="8">
        <f t="shared" si="38"/>
        <v>0</v>
      </c>
      <c r="M106" s="8">
        <f t="shared" si="39"/>
        <v>0</v>
      </c>
      <c r="N106" s="7">
        <f t="shared" si="40"/>
        <v>0</v>
      </c>
      <c r="O106" s="2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</row>
    <row r="107" spans="1:69" x14ac:dyDescent="0.2">
      <c r="A107" s="5" t="s">
        <v>154</v>
      </c>
      <c r="B107" s="11">
        <v>83.47648439999999</v>
      </c>
      <c r="C107" s="5"/>
      <c r="D107" s="8">
        <f t="shared" si="30"/>
        <v>0</v>
      </c>
      <c r="E107" s="8">
        <f t="shared" si="31"/>
        <v>0</v>
      </c>
      <c r="F107" s="8">
        <f t="shared" si="32"/>
        <v>0</v>
      </c>
      <c r="G107" s="8">
        <f t="shared" si="33"/>
        <v>0</v>
      </c>
      <c r="H107" s="8">
        <f t="shared" si="34"/>
        <v>0</v>
      </c>
      <c r="I107" s="8">
        <f t="shared" si="35"/>
        <v>0</v>
      </c>
      <c r="J107" s="8">
        <f t="shared" si="36"/>
        <v>0</v>
      </c>
      <c r="K107" s="8">
        <f t="shared" si="37"/>
        <v>0</v>
      </c>
      <c r="L107" s="8">
        <f t="shared" si="38"/>
        <v>0</v>
      </c>
      <c r="M107" s="8">
        <f t="shared" si="39"/>
        <v>0</v>
      </c>
      <c r="N107" s="7">
        <f t="shared" si="40"/>
        <v>0</v>
      </c>
      <c r="O107" s="2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</row>
    <row r="108" spans="1:69" x14ac:dyDescent="0.2">
      <c r="A108" s="5" t="s">
        <v>153</v>
      </c>
      <c r="B108" s="11">
        <v>36.417003399999999</v>
      </c>
      <c r="C108" s="5"/>
      <c r="D108" s="8">
        <f t="shared" si="30"/>
        <v>0</v>
      </c>
      <c r="E108" s="8">
        <f t="shared" si="31"/>
        <v>0</v>
      </c>
      <c r="F108" s="8">
        <f t="shared" si="32"/>
        <v>0</v>
      </c>
      <c r="G108" s="8">
        <f t="shared" si="33"/>
        <v>0</v>
      </c>
      <c r="H108" s="8">
        <f t="shared" si="34"/>
        <v>0</v>
      </c>
      <c r="I108" s="8">
        <f t="shared" si="35"/>
        <v>0</v>
      </c>
      <c r="J108" s="8">
        <f t="shared" si="36"/>
        <v>0</v>
      </c>
      <c r="K108" s="8">
        <f t="shared" si="37"/>
        <v>0</v>
      </c>
      <c r="L108" s="8">
        <f t="shared" si="38"/>
        <v>0</v>
      </c>
      <c r="M108" s="8">
        <f t="shared" si="39"/>
        <v>0</v>
      </c>
      <c r="N108" s="7">
        <f t="shared" si="40"/>
        <v>0</v>
      </c>
      <c r="O108" s="2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</row>
    <row r="109" spans="1:69" x14ac:dyDescent="0.2">
      <c r="A109" s="5" t="s">
        <v>152</v>
      </c>
      <c r="B109" s="11">
        <v>47.278488799999998</v>
      </c>
      <c r="C109" s="5"/>
      <c r="D109" s="8">
        <f t="shared" si="30"/>
        <v>500</v>
      </c>
      <c r="E109" s="8">
        <f t="shared" si="31"/>
        <v>0</v>
      </c>
      <c r="F109" s="8">
        <f t="shared" si="32"/>
        <v>0</v>
      </c>
      <c r="G109" s="8">
        <f t="shared" si="33"/>
        <v>0</v>
      </c>
      <c r="H109" s="8">
        <f t="shared" si="34"/>
        <v>0</v>
      </c>
      <c r="I109" s="8">
        <f t="shared" si="35"/>
        <v>500</v>
      </c>
      <c r="J109" s="8">
        <f t="shared" si="36"/>
        <v>0</v>
      </c>
      <c r="K109" s="8">
        <f t="shared" si="37"/>
        <v>0</v>
      </c>
      <c r="L109" s="8">
        <f t="shared" si="38"/>
        <v>0</v>
      </c>
      <c r="M109" s="8">
        <f t="shared" si="39"/>
        <v>0</v>
      </c>
      <c r="N109" s="7">
        <f t="shared" si="40"/>
        <v>0</v>
      </c>
      <c r="O109" s="2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9">
        <v>500</v>
      </c>
      <c r="BH109" s="1"/>
      <c r="BI109" s="1"/>
      <c r="BJ109" s="1"/>
      <c r="BK109" s="1"/>
      <c r="BL109" s="9">
        <v>500</v>
      </c>
      <c r="BM109" s="1"/>
      <c r="BN109" s="1"/>
      <c r="BO109" s="1"/>
      <c r="BP109" s="1"/>
      <c r="BQ109" s="1"/>
    </row>
    <row r="110" spans="1:69" x14ac:dyDescent="0.2">
      <c r="A110" s="5" t="s">
        <v>151</v>
      </c>
      <c r="B110" s="11">
        <v>4</v>
      </c>
      <c r="C110" s="5"/>
      <c r="D110" s="8">
        <f t="shared" si="30"/>
        <v>0</v>
      </c>
      <c r="E110" s="8">
        <f t="shared" si="31"/>
        <v>0</v>
      </c>
      <c r="F110" s="8">
        <f t="shared" si="32"/>
        <v>0</v>
      </c>
      <c r="G110" s="8">
        <f t="shared" si="33"/>
        <v>0</v>
      </c>
      <c r="H110" s="8">
        <f t="shared" si="34"/>
        <v>0</v>
      </c>
      <c r="I110" s="8">
        <f t="shared" si="35"/>
        <v>0</v>
      </c>
      <c r="J110" s="8">
        <f t="shared" si="36"/>
        <v>0</v>
      </c>
      <c r="K110" s="8">
        <f t="shared" si="37"/>
        <v>0</v>
      </c>
      <c r="L110" s="8">
        <f t="shared" si="38"/>
        <v>0</v>
      </c>
      <c r="M110" s="8">
        <f t="shared" si="39"/>
        <v>0</v>
      </c>
      <c r="N110" s="7">
        <f t="shared" si="40"/>
        <v>0</v>
      </c>
      <c r="O110" s="2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</row>
    <row r="111" spans="1:69" x14ac:dyDescent="0.2">
      <c r="A111" s="5" t="s">
        <v>150</v>
      </c>
      <c r="B111" s="11">
        <v>39.978019799999998</v>
      </c>
      <c r="C111" s="5"/>
      <c r="D111" s="8">
        <f t="shared" ref="D111:D147" si="41">SUM(O111+Z111+AK111+AV111+BG111)</f>
        <v>1875513</v>
      </c>
      <c r="E111" s="8">
        <f t="shared" ref="E111:E147" si="42">SUM(P111+AA111+AL111+AW111+BH111)</f>
        <v>48955</v>
      </c>
      <c r="F111" s="8">
        <f t="shared" ref="F111:F147" si="43">SUM(Q111+AB111+AM111+AX111+BI111)</f>
        <v>86803</v>
      </c>
      <c r="G111" s="8">
        <f t="shared" ref="G111:G147" si="44">SUM(R111+AC111+AN111+AY111+BJ111)</f>
        <v>179304</v>
      </c>
      <c r="H111" s="8">
        <f t="shared" ref="H111:H147" si="45">SUM(S111+AD111+AO111+AZ111+BK111)</f>
        <v>40000</v>
      </c>
      <c r="I111" s="8">
        <f t="shared" ref="I111:I147" si="46">SUM(T111+AE111+AP111+BA111+BL111)</f>
        <v>17000</v>
      </c>
      <c r="J111" s="8">
        <f t="shared" ref="J111:J147" si="47">SUM(U111+AF111+AQ111+BB111+BM111)</f>
        <v>146748</v>
      </c>
      <c r="K111" s="8">
        <f t="shared" ref="K111:K147" si="48">SUM(V111+AG111+AR111+BC111+BN111)</f>
        <v>42002</v>
      </c>
      <c r="L111" s="8">
        <f t="shared" ref="L111:L147" si="49">SUM(W111+AH111+AS111+BD111+BO111)</f>
        <v>63584</v>
      </c>
      <c r="M111" s="8">
        <f t="shared" ref="M111:M147" si="50">SUM(X111+AI111+AT111+BE111+BP111)</f>
        <v>386142</v>
      </c>
      <c r="N111" s="7">
        <f t="shared" ref="N111:N147" si="51">SUM(Y111+AJ111+AU111+BF111+BQ111)</f>
        <v>864975</v>
      </c>
      <c r="O111" s="10">
        <v>690255</v>
      </c>
      <c r="P111" s="9">
        <v>19018</v>
      </c>
      <c r="Q111" s="9">
        <v>70803</v>
      </c>
      <c r="R111" s="9">
        <v>179304</v>
      </c>
      <c r="S111" s="9">
        <v>40000</v>
      </c>
      <c r="T111" s="1"/>
      <c r="U111" s="9">
        <v>125814</v>
      </c>
      <c r="V111" s="9">
        <v>42002</v>
      </c>
      <c r="W111" s="1"/>
      <c r="X111" s="9">
        <v>58000</v>
      </c>
      <c r="Y111" s="9">
        <v>155314</v>
      </c>
      <c r="Z111" s="9">
        <v>752046</v>
      </c>
      <c r="AA111" s="1"/>
      <c r="AB111" s="1"/>
      <c r="AC111" s="1"/>
      <c r="AD111" s="1"/>
      <c r="AE111" s="1"/>
      <c r="AF111" s="1"/>
      <c r="AG111" s="1"/>
      <c r="AH111" s="1"/>
      <c r="AI111" s="9">
        <v>214517</v>
      </c>
      <c r="AJ111" s="9">
        <v>537529</v>
      </c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9">
        <v>412112</v>
      </c>
      <c r="AW111" s="9">
        <v>29937</v>
      </c>
      <c r="AX111" s="9">
        <v>16000</v>
      </c>
      <c r="AY111" s="1"/>
      <c r="AZ111" s="1"/>
      <c r="BA111" s="9">
        <v>17000</v>
      </c>
      <c r="BB111" s="9">
        <v>20000</v>
      </c>
      <c r="BC111" s="1"/>
      <c r="BD111" s="9">
        <v>63584</v>
      </c>
      <c r="BE111" s="9">
        <v>113625</v>
      </c>
      <c r="BF111" s="9">
        <v>151966</v>
      </c>
      <c r="BG111" s="9">
        <v>21100</v>
      </c>
      <c r="BH111" s="1"/>
      <c r="BI111" s="1"/>
      <c r="BJ111" s="1"/>
      <c r="BK111" s="1"/>
      <c r="BL111" s="1"/>
      <c r="BM111" s="9">
        <v>934</v>
      </c>
      <c r="BN111" s="1"/>
      <c r="BO111" s="1"/>
      <c r="BP111" s="1"/>
      <c r="BQ111" s="9">
        <v>20166</v>
      </c>
    </row>
    <row r="112" spans="1:69" x14ac:dyDescent="0.2">
      <c r="A112" s="5" t="s">
        <v>149</v>
      </c>
      <c r="B112" s="11">
        <v>74.3092106</v>
      </c>
      <c r="C112" s="5"/>
      <c r="D112" s="8">
        <f t="shared" si="41"/>
        <v>33501952</v>
      </c>
      <c r="E112" s="8">
        <f t="shared" si="42"/>
        <v>4190000</v>
      </c>
      <c r="F112" s="8">
        <f t="shared" si="43"/>
        <v>4018602</v>
      </c>
      <c r="G112" s="8">
        <f t="shared" si="44"/>
        <v>3285239</v>
      </c>
      <c r="H112" s="8">
        <f t="shared" si="45"/>
        <v>2902887</v>
      </c>
      <c r="I112" s="8">
        <f t="shared" si="46"/>
        <v>5029641</v>
      </c>
      <c r="J112" s="8">
        <f t="shared" si="47"/>
        <v>3693856</v>
      </c>
      <c r="K112" s="8">
        <f t="shared" si="48"/>
        <v>3973162</v>
      </c>
      <c r="L112" s="8">
        <f t="shared" si="49"/>
        <v>2476151</v>
      </c>
      <c r="M112" s="8">
        <f t="shared" si="50"/>
        <v>2007522</v>
      </c>
      <c r="N112" s="7">
        <f t="shared" si="51"/>
        <v>1924892</v>
      </c>
      <c r="O112" s="10">
        <v>13026861</v>
      </c>
      <c r="P112" s="9">
        <v>1635101</v>
      </c>
      <c r="Q112" s="9">
        <v>1178884</v>
      </c>
      <c r="R112" s="9">
        <v>960199</v>
      </c>
      <c r="S112" s="9">
        <v>1193674</v>
      </c>
      <c r="T112" s="9">
        <v>2822774</v>
      </c>
      <c r="U112" s="9">
        <v>1556756</v>
      </c>
      <c r="V112" s="9">
        <v>1161761</v>
      </c>
      <c r="W112" s="9">
        <v>1001083</v>
      </c>
      <c r="X112" s="9">
        <v>724248</v>
      </c>
      <c r="Y112" s="9">
        <v>792381</v>
      </c>
      <c r="Z112" s="9">
        <v>624221</v>
      </c>
      <c r="AA112" s="9">
        <v>226012</v>
      </c>
      <c r="AB112" s="9">
        <v>171097</v>
      </c>
      <c r="AC112" s="9">
        <v>132660</v>
      </c>
      <c r="AD112" s="9">
        <v>34254</v>
      </c>
      <c r="AE112" s="9">
        <v>19111</v>
      </c>
      <c r="AF112" s="9">
        <v>23181</v>
      </c>
      <c r="AG112" s="1"/>
      <c r="AH112" s="1"/>
      <c r="AI112" s="1"/>
      <c r="AJ112" s="9">
        <v>17906</v>
      </c>
      <c r="AK112" s="9">
        <v>5016987</v>
      </c>
      <c r="AL112" s="9">
        <v>615437</v>
      </c>
      <c r="AM112" s="9">
        <v>556321</v>
      </c>
      <c r="AN112" s="9">
        <v>661224</v>
      </c>
      <c r="AO112" s="9">
        <v>574136</v>
      </c>
      <c r="AP112" s="9">
        <v>341817</v>
      </c>
      <c r="AQ112" s="9">
        <v>1023815</v>
      </c>
      <c r="AR112" s="9">
        <v>693718</v>
      </c>
      <c r="AS112" s="9">
        <v>297284</v>
      </c>
      <c r="AT112" s="9">
        <v>100163</v>
      </c>
      <c r="AU112" s="9">
        <v>153072</v>
      </c>
      <c r="AV112" s="9">
        <v>7677072</v>
      </c>
      <c r="AW112" s="9">
        <v>970172</v>
      </c>
      <c r="AX112" s="9">
        <v>1306363</v>
      </c>
      <c r="AY112" s="9">
        <v>811872</v>
      </c>
      <c r="AZ112" s="9">
        <v>652172</v>
      </c>
      <c r="BA112" s="9">
        <v>1093143</v>
      </c>
      <c r="BB112" s="9">
        <v>298011</v>
      </c>
      <c r="BC112" s="9">
        <v>1046742</v>
      </c>
      <c r="BD112" s="9">
        <v>627417</v>
      </c>
      <c r="BE112" s="9">
        <v>541309</v>
      </c>
      <c r="BF112" s="9">
        <v>329871</v>
      </c>
      <c r="BG112" s="9">
        <v>7156811</v>
      </c>
      <c r="BH112" s="9">
        <v>743278</v>
      </c>
      <c r="BI112" s="9">
        <v>805937</v>
      </c>
      <c r="BJ112" s="9">
        <v>719284</v>
      </c>
      <c r="BK112" s="9">
        <v>448651</v>
      </c>
      <c r="BL112" s="9">
        <v>752796</v>
      </c>
      <c r="BM112" s="9">
        <v>792093</v>
      </c>
      <c r="BN112" s="9">
        <v>1070941</v>
      </c>
      <c r="BO112" s="9">
        <v>550367</v>
      </c>
      <c r="BP112" s="9">
        <v>641802</v>
      </c>
      <c r="BQ112" s="9">
        <v>631662</v>
      </c>
    </row>
    <row r="113" spans="1:69" x14ac:dyDescent="0.2">
      <c r="A113" s="5" t="s">
        <v>148</v>
      </c>
      <c r="B113" s="11">
        <v>4</v>
      </c>
      <c r="C113" s="12" t="s">
        <v>15</v>
      </c>
      <c r="D113" s="8">
        <f t="shared" si="41"/>
        <v>3881</v>
      </c>
      <c r="E113" s="8">
        <f t="shared" si="42"/>
        <v>3627</v>
      </c>
      <c r="F113" s="8">
        <f t="shared" si="43"/>
        <v>0</v>
      </c>
      <c r="G113" s="8">
        <f t="shared" si="44"/>
        <v>0</v>
      </c>
      <c r="H113" s="8">
        <f t="shared" si="45"/>
        <v>0</v>
      </c>
      <c r="I113" s="8">
        <f t="shared" si="46"/>
        <v>254</v>
      </c>
      <c r="J113" s="8">
        <f t="shared" si="47"/>
        <v>0</v>
      </c>
      <c r="K113" s="8">
        <f t="shared" si="48"/>
        <v>0</v>
      </c>
      <c r="L113" s="8">
        <f t="shared" si="49"/>
        <v>0</v>
      </c>
      <c r="M113" s="8">
        <f t="shared" si="50"/>
        <v>0</v>
      </c>
      <c r="N113" s="7">
        <f t="shared" si="51"/>
        <v>0</v>
      </c>
      <c r="O113" s="10">
        <v>3627</v>
      </c>
      <c r="P113" s="9">
        <v>3627</v>
      </c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9">
        <v>254</v>
      </c>
      <c r="AW113" s="1"/>
      <c r="AX113" s="1"/>
      <c r="AY113" s="1"/>
      <c r="AZ113" s="1"/>
      <c r="BA113" s="9">
        <v>254</v>
      </c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</row>
    <row r="114" spans="1:69" x14ac:dyDescent="0.2">
      <c r="A114" s="5" t="s">
        <v>147</v>
      </c>
      <c r="B114" s="11">
        <v>2.1900000000000001E-8</v>
      </c>
      <c r="C114" s="12" t="s">
        <v>15</v>
      </c>
      <c r="D114" s="8">
        <f t="shared" si="41"/>
        <v>0</v>
      </c>
      <c r="E114" s="8">
        <f t="shared" si="42"/>
        <v>0</v>
      </c>
      <c r="F114" s="8">
        <f t="shared" si="43"/>
        <v>0</v>
      </c>
      <c r="G114" s="8">
        <f t="shared" si="44"/>
        <v>0</v>
      </c>
      <c r="H114" s="8">
        <f t="shared" si="45"/>
        <v>0</v>
      </c>
      <c r="I114" s="8">
        <f t="shared" si="46"/>
        <v>0</v>
      </c>
      <c r="J114" s="8">
        <f t="shared" si="47"/>
        <v>0</v>
      </c>
      <c r="K114" s="8">
        <f t="shared" si="48"/>
        <v>0</v>
      </c>
      <c r="L114" s="8">
        <f t="shared" si="49"/>
        <v>0</v>
      </c>
      <c r="M114" s="8">
        <f t="shared" si="50"/>
        <v>0</v>
      </c>
      <c r="N114" s="7">
        <f t="shared" si="51"/>
        <v>0</v>
      </c>
      <c r="O114" s="2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</row>
    <row r="115" spans="1:69" x14ac:dyDescent="0.2">
      <c r="A115" s="5" t="s">
        <v>146</v>
      </c>
      <c r="B115" s="11">
        <v>85.385714899999996</v>
      </c>
      <c r="C115" s="5"/>
      <c r="D115" s="8">
        <f t="shared" si="41"/>
        <v>16423350</v>
      </c>
      <c r="E115" s="8">
        <f t="shared" si="42"/>
        <v>1182766</v>
      </c>
      <c r="F115" s="8">
        <f t="shared" si="43"/>
        <v>1522321</v>
      </c>
      <c r="G115" s="8">
        <f t="shared" si="44"/>
        <v>1716184</v>
      </c>
      <c r="H115" s="8">
        <f t="shared" si="45"/>
        <v>1113411</v>
      </c>
      <c r="I115" s="8">
        <f t="shared" si="46"/>
        <v>2434402</v>
      </c>
      <c r="J115" s="8">
        <f t="shared" si="47"/>
        <v>2410645</v>
      </c>
      <c r="K115" s="8">
        <f t="shared" si="48"/>
        <v>1473345</v>
      </c>
      <c r="L115" s="8">
        <f t="shared" si="49"/>
        <v>1108908</v>
      </c>
      <c r="M115" s="8">
        <f t="shared" si="50"/>
        <v>1372212</v>
      </c>
      <c r="N115" s="7">
        <f t="shared" si="51"/>
        <v>2089156</v>
      </c>
      <c r="O115" s="10">
        <v>5427654</v>
      </c>
      <c r="P115" s="9">
        <v>480788</v>
      </c>
      <c r="Q115" s="9">
        <v>710519</v>
      </c>
      <c r="R115" s="9">
        <v>330578</v>
      </c>
      <c r="S115" s="9">
        <v>541123</v>
      </c>
      <c r="T115" s="9">
        <v>385534</v>
      </c>
      <c r="U115" s="9">
        <v>635066</v>
      </c>
      <c r="V115" s="9">
        <v>763795</v>
      </c>
      <c r="W115" s="9">
        <v>290688</v>
      </c>
      <c r="X115" s="9">
        <v>521998</v>
      </c>
      <c r="Y115" s="9">
        <v>767565</v>
      </c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9">
        <v>515731</v>
      </c>
      <c r="AL115" s="9">
        <v>22353</v>
      </c>
      <c r="AM115" s="9">
        <v>95736</v>
      </c>
      <c r="AN115" s="9">
        <v>66604</v>
      </c>
      <c r="AO115" s="9">
        <v>24489</v>
      </c>
      <c r="AP115" s="1"/>
      <c r="AQ115" s="9">
        <v>48608</v>
      </c>
      <c r="AR115" s="9">
        <v>19606</v>
      </c>
      <c r="AS115" s="9">
        <v>76998</v>
      </c>
      <c r="AT115" s="9">
        <v>136974</v>
      </c>
      <c r="AU115" s="9">
        <v>24363</v>
      </c>
      <c r="AV115" s="9">
        <v>4634295</v>
      </c>
      <c r="AW115" s="9">
        <v>482311</v>
      </c>
      <c r="AX115" s="9">
        <v>362917</v>
      </c>
      <c r="AY115" s="9">
        <v>433548</v>
      </c>
      <c r="AZ115" s="9">
        <v>300400</v>
      </c>
      <c r="BA115" s="9">
        <v>1339986</v>
      </c>
      <c r="BB115" s="9">
        <v>643838</v>
      </c>
      <c r="BC115" s="9">
        <v>344637</v>
      </c>
      <c r="BD115" s="9">
        <v>440769</v>
      </c>
      <c r="BE115" s="9">
        <v>114669</v>
      </c>
      <c r="BF115" s="9">
        <v>171220</v>
      </c>
      <c r="BG115" s="9">
        <v>5845670</v>
      </c>
      <c r="BH115" s="9">
        <v>197314</v>
      </c>
      <c r="BI115" s="9">
        <v>353149</v>
      </c>
      <c r="BJ115" s="9">
        <v>885454</v>
      </c>
      <c r="BK115" s="9">
        <v>247399</v>
      </c>
      <c r="BL115" s="9">
        <v>708882</v>
      </c>
      <c r="BM115" s="9">
        <v>1083133</v>
      </c>
      <c r="BN115" s="9">
        <v>345307</v>
      </c>
      <c r="BO115" s="9">
        <v>300453</v>
      </c>
      <c r="BP115" s="9">
        <v>598571</v>
      </c>
      <c r="BQ115" s="9">
        <v>1126008</v>
      </c>
    </row>
    <row r="116" spans="1:69" x14ac:dyDescent="0.2">
      <c r="A116" s="5" t="s">
        <v>145</v>
      </c>
      <c r="B116" s="11">
        <v>80.67247429999999</v>
      </c>
      <c r="C116" s="5"/>
      <c r="D116" s="8">
        <f t="shared" si="41"/>
        <v>16965932</v>
      </c>
      <c r="E116" s="8">
        <f t="shared" si="42"/>
        <v>812516</v>
      </c>
      <c r="F116" s="8">
        <f t="shared" si="43"/>
        <v>1223506</v>
      </c>
      <c r="G116" s="8">
        <f t="shared" si="44"/>
        <v>1418844</v>
      </c>
      <c r="H116" s="8">
        <f t="shared" si="45"/>
        <v>1483654</v>
      </c>
      <c r="I116" s="8">
        <f t="shared" si="46"/>
        <v>1909814</v>
      </c>
      <c r="J116" s="8">
        <f t="shared" si="47"/>
        <v>2583938</v>
      </c>
      <c r="K116" s="8">
        <f t="shared" si="48"/>
        <v>2232633</v>
      </c>
      <c r="L116" s="8">
        <f t="shared" si="49"/>
        <v>1538775</v>
      </c>
      <c r="M116" s="8">
        <f t="shared" si="50"/>
        <v>2341492</v>
      </c>
      <c r="N116" s="7">
        <f t="shared" si="51"/>
        <v>1420760</v>
      </c>
      <c r="O116" s="10">
        <v>14583134</v>
      </c>
      <c r="P116" s="9">
        <v>400806</v>
      </c>
      <c r="Q116" s="9">
        <v>878220</v>
      </c>
      <c r="R116" s="9">
        <v>1309161</v>
      </c>
      <c r="S116" s="9">
        <v>1249084</v>
      </c>
      <c r="T116" s="9">
        <v>1676143</v>
      </c>
      <c r="U116" s="9">
        <v>2095711</v>
      </c>
      <c r="V116" s="9">
        <v>1965650</v>
      </c>
      <c r="W116" s="9">
        <v>1381211</v>
      </c>
      <c r="X116" s="9">
        <v>2257019</v>
      </c>
      <c r="Y116" s="9">
        <v>1370129</v>
      </c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9">
        <v>1240000</v>
      </c>
      <c r="AL116" s="9">
        <v>360000</v>
      </c>
      <c r="AM116" s="9">
        <v>240000</v>
      </c>
      <c r="AN116" s="9">
        <v>60000</v>
      </c>
      <c r="AO116" s="9">
        <v>120000</v>
      </c>
      <c r="AP116" s="9">
        <v>220000</v>
      </c>
      <c r="AQ116" s="9">
        <v>180000</v>
      </c>
      <c r="AR116" s="9">
        <v>60000</v>
      </c>
      <c r="AS116" s="1"/>
      <c r="AT116" s="1"/>
      <c r="AU116" s="1"/>
      <c r="AV116" s="9">
        <v>773803</v>
      </c>
      <c r="AW116" s="9">
        <v>51710</v>
      </c>
      <c r="AX116" s="9">
        <v>105286</v>
      </c>
      <c r="AY116" s="9">
        <v>49683</v>
      </c>
      <c r="AZ116" s="9">
        <v>114570</v>
      </c>
      <c r="BA116" s="9">
        <v>13671</v>
      </c>
      <c r="BB116" s="9">
        <v>308227</v>
      </c>
      <c r="BC116" s="9">
        <v>38542</v>
      </c>
      <c r="BD116" s="9">
        <v>38383</v>
      </c>
      <c r="BE116" s="9">
        <v>18160</v>
      </c>
      <c r="BF116" s="9">
        <v>35571</v>
      </c>
      <c r="BG116" s="9">
        <v>368995</v>
      </c>
      <c r="BH116" s="1"/>
      <c r="BI116" s="1"/>
      <c r="BJ116" s="1"/>
      <c r="BK116" s="1"/>
      <c r="BL116" s="1"/>
      <c r="BM116" s="1"/>
      <c r="BN116" s="9">
        <v>168441</v>
      </c>
      <c r="BO116" s="9">
        <v>119181</v>
      </c>
      <c r="BP116" s="9">
        <v>66313</v>
      </c>
      <c r="BQ116" s="9">
        <v>15060</v>
      </c>
    </row>
    <row r="117" spans="1:69" x14ac:dyDescent="0.2">
      <c r="A117" s="5" t="s">
        <v>144</v>
      </c>
      <c r="B117" s="11">
        <v>49.943986600000002</v>
      </c>
      <c r="C117" s="5"/>
      <c r="D117" s="8">
        <f t="shared" si="41"/>
        <v>0</v>
      </c>
      <c r="E117" s="8">
        <f t="shared" si="42"/>
        <v>0</v>
      </c>
      <c r="F117" s="8">
        <f t="shared" si="43"/>
        <v>0</v>
      </c>
      <c r="G117" s="8">
        <f t="shared" si="44"/>
        <v>0</v>
      </c>
      <c r="H117" s="8">
        <f t="shared" si="45"/>
        <v>0</v>
      </c>
      <c r="I117" s="8">
        <f t="shared" si="46"/>
        <v>0</v>
      </c>
      <c r="J117" s="8">
        <f t="shared" si="47"/>
        <v>0</v>
      </c>
      <c r="K117" s="8">
        <f t="shared" si="48"/>
        <v>0</v>
      </c>
      <c r="L117" s="8">
        <f t="shared" si="49"/>
        <v>0</v>
      </c>
      <c r="M117" s="8">
        <f t="shared" si="50"/>
        <v>0</v>
      </c>
      <c r="N117" s="7">
        <f t="shared" si="51"/>
        <v>0</v>
      </c>
      <c r="O117" s="2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</row>
    <row r="118" spans="1:69" x14ac:dyDescent="0.2">
      <c r="A118" s="5" t="s">
        <v>143</v>
      </c>
      <c r="B118" s="11">
        <v>63.1997012</v>
      </c>
      <c r="C118" s="5"/>
      <c r="D118" s="8">
        <f t="shared" si="41"/>
        <v>0</v>
      </c>
      <c r="E118" s="8">
        <f t="shared" si="42"/>
        <v>0</v>
      </c>
      <c r="F118" s="8">
        <f t="shared" si="43"/>
        <v>0</v>
      </c>
      <c r="G118" s="8">
        <f t="shared" si="44"/>
        <v>0</v>
      </c>
      <c r="H118" s="8">
        <f t="shared" si="45"/>
        <v>0</v>
      </c>
      <c r="I118" s="8">
        <f t="shared" si="46"/>
        <v>0</v>
      </c>
      <c r="J118" s="8">
        <f t="shared" si="47"/>
        <v>0</v>
      </c>
      <c r="K118" s="8">
        <f t="shared" si="48"/>
        <v>0</v>
      </c>
      <c r="L118" s="8">
        <f t="shared" si="49"/>
        <v>0</v>
      </c>
      <c r="M118" s="8">
        <f t="shared" si="50"/>
        <v>0</v>
      </c>
      <c r="N118" s="7">
        <f t="shared" si="51"/>
        <v>0</v>
      </c>
      <c r="O118" s="2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</row>
    <row r="119" spans="1:69" x14ac:dyDescent="0.2">
      <c r="A119" s="5" t="s">
        <v>142</v>
      </c>
      <c r="B119" s="6"/>
      <c r="C119" s="5"/>
      <c r="D119" s="8">
        <f t="shared" si="41"/>
        <v>0</v>
      </c>
      <c r="E119" s="8">
        <f t="shared" si="42"/>
        <v>0</v>
      </c>
      <c r="F119" s="8">
        <f t="shared" si="43"/>
        <v>0</v>
      </c>
      <c r="G119" s="8">
        <f t="shared" si="44"/>
        <v>0</v>
      </c>
      <c r="H119" s="8">
        <f t="shared" si="45"/>
        <v>0</v>
      </c>
      <c r="I119" s="8">
        <f t="shared" si="46"/>
        <v>0</v>
      </c>
      <c r="J119" s="8">
        <f t="shared" si="47"/>
        <v>0</v>
      </c>
      <c r="K119" s="8">
        <f t="shared" si="48"/>
        <v>0</v>
      </c>
      <c r="L119" s="8">
        <f t="shared" si="49"/>
        <v>0</v>
      </c>
      <c r="M119" s="8">
        <f t="shared" si="50"/>
        <v>0</v>
      </c>
      <c r="N119" s="7">
        <f t="shared" si="51"/>
        <v>0</v>
      </c>
      <c r="O119" s="2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</row>
    <row r="120" spans="1:69" x14ac:dyDescent="0.2">
      <c r="A120" s="5" t="s">
        <v>141</v>
      </c>
      <c r="B120" s="6"/>
      <c r="C120" s="12" t="s">
        <v>15</v>
      </c>
      <c r="D120" s="8">
        <f t="shared" si="41"/>
        <v>16344</v>
      </c>
      <c r="E120" s="8">
        <f t="shared" si="42"/>
        <v>326</v>
      </c>
      <c r="F120" s="8">
        <f t="shared" si="43"/>
        <v>10424</v>
      </c>
      <c r="G120" s="8">
        <f t="shared" si="44"/>
        <v>1</v>
      </c>
      <c r="H120" s="8">
        <f t="shared" si="45"/>
        <v>0</v>
      </c>
      <c r="I120" s="8">
        <f t="shared" si="46"/>
        <v>2882</v>
      </c>
      <c r="J120" s="8">
        <f t="shared" si="47"/>
        <v>348</v>
      </c>
      <c r="K120" s="8">
        <f t="shared" si="48"/>
        <v>130</v>
      </c>
      <c r="L120" s="8">
        <f t="shared" si="49"/>
        <v>0</v>
      </c>
      <c r="M120" s="8">
        <f t="shared" si="50"/>
        <v>213</v>
      </c>
      <c r="N120" s="7">
        <f t="shared" si="51"/>
        <v>2020</v>
      </c>
      <c r="O120" s="10">
        <v>277</v>
      </c>
      <c r="P120" s="1"/>
      <c r="Q120" s="1"/>
      <c r="R120" s="1"/>
      <c r="S120" s="1"/>
      <c r="T120" s="9">
        <v>252</v>
      </c>
      <c r="U120" s="1"/>
      <c r="V120" s="1"/>
      <c r="W120" s="1"/>
      <c r="X120" s="9">
        <v>25</v>
      </c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9">
        <v>1199</v>
      </c>
      <c r="AW120" s="9">
        <v>326</v>
      </c>
      <c r="AX120" s="9">
        <v>264</v>
      </c>
      <c r="AY120" s="9">
        <v>1</v>
      </c>
      <c r="AZ120" s="1"/>
      <c r="BA120" s="1"/>
      <c r="BB120" s="9">
        <v>348</v>
      </c>
      <c r="BC120" s="9">
        <v>130</v>
      </c>
      <c r="BD120" s="1"/>
      <c r="BE120" s="9">
        <v>130</v>
      </c>
      <c r="BF120" s="1"/>
      <c r="BG120" s="9">
        <v>14868</v>
      </c>
      <c r="BH120" s="1"/>
      <c r="BI120" s="9">
        <v>10160</v>
      </c>
      <c r="BJ120" s="1"/>
      <c r="BK120" s="1"/>
      <c r="BL120" s="9">
        <v>2630</v>
      </c>
      <c r="BM120" s="1"/>
      <c r="BN120" s="1"/>
      <c r="BO120" s="1"/>
      <c r="BP120" s="9">
        <v>58</v>
      </c>
      <c r="BQ120" s="9">
        <v>2020</v>
      </c>
    </row>
    <row r="121" spans="1:69" x14ac:dyDescent="0.2">
      <c r="A121" s="5" t="s">
        <v>140</v>
      </c>
      <c r="B121" s="11">
        <v>0.63682929999999993</v>
      </c>
      <c r="C121" s="12" t="s">
        <v>15</v>
      </c>
      <c r="D121" s="8">
        <f t="shared" si="41"/>
        <v>252453</v>
      </c>
      <c r="E121" s="8">
        <f t="shared" si="42"/>
        <v>34195</v>
      </c>
      <c r="F121" s="8">
        <f t="shared" si="43"/>
        <v>0</v>
      </c>
      <c r="G121" s="8">
        <f t="shared" si="44"/>
        <v>70058</v>
      </c>
      <c r="H121" s="8">
        <f t="shared" si="45"/>
        <v>36466</v>
      </c>
      <c r="I121" s="8">
        <f t="shared" si="46"/>
        <v>72680</v>
      </c>
      <c r="J121" s="8">
        <f t="shared" si="47"/>
        <v>0</v>
      </c>
      <c r="K121" s="8">
        <f t="shared" si="48"/>
        <v>15343</v>
      </c>
      <c r="L121" s="8">
        <f t="shared" si="49"/>
        <v>23711</v>
      </c>
      <c r="M121" s="8">
        <f t="shared" si="50"/>
        <v>0</v>
      </c>
      <c r="N121" s="7">
        <f t="shared" si="51"/>
        <v>0</v>
      </c>
      <c r="O121" s="2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9">
        <v>243855</v>
      </c>
      <c r="AW121" s="9">
        <v>34195</v>
      </c>
      <c r="AX121" s="1"/>
      <c r="AY121" s="9">
        <v>70058</v>
      </c>
      <c r="AZ121" s="9">
        <v>36466</v>
      </c>
      <c r="BA121" s="9">
        <v>72680</v>
      </c>
      <c r="BB121" s="1"/>
      <c r="BC121" s="9">
        <v>15343</v>
      </c>
      <c r="BD121" s="9">
        <v>15113</v>
      </c>
      <c r="BE121" s="1"/>
      <c r="BF121" s="1"/>
      <c r="BG121" s="9">
        <v>8598</v>
      </c>
      <c r="BH121" s="1"/>
      <c r="BI121" s="1"/>
      <c r="BJ121" s="1"/>
      <c r="BK121" s="1"/>
      <c r="BL121" s="1"/>
      <c r="BM121" s="1"/>
      <c r="BN121" s="1"/>
      <c r="BO121" s="9">
        <v>8598</v>
      </c>
      <c r="BP121" s="1"/>
      <c r="BQ121" s="1"/>
    </row>
    <row r="122" spans="1:69" x14ac:dyDescent="0.2">
      <c r="A122" s="5" t="s">
        <v>139</v>
      </c>
      <c r="B122" s="11">
        <v>1.59E-8</v>
      </c>
      <c r="C122" s="12" t="s">
        <v>15</v>
      </c>
      <c r="D122" s="8">
        <f t="shared" si="41"/>
        <v>590491</v>
      </c>
      <c r="E122" s="8">
        <f t="shared" si="42"/>
        <v>118038</v>
      </c>
      <c r="F122" s="8">
        <f t="shared" si="43"/>
        <v>156295</v>
      </c>
      <c r="G122" s="8">
        <f t="shared" si="44"/>
        <v>66384</v>
      </c>
      <c r="H122" s="8">
        <f t="shared" si="45"/>
        <v>27950</v>
      </c>
      <c r="I122" s="8">
        <f t="shared" si="46"/>
        <v>51750</v>
      </c>
      <c r="J122" s="8">
        <f t="shared" si="47"/>
        <v>21587</v>
      </c>
      <c r="K122" s="8">
        <f t="shared" si="48"/>
        <v>0</v>
      </c>
      <c r="L122" s="8">
        <f t="shared" si="49"/>
        <v>0</v>
      </c>
      <c r="M122" s="8">
        <f t="shared" si="50"/>
        <v>91569</v>
      </c>
      <c r="N122" s="7">
        <f t="shared" si="51"/>
        <v>56918</v>
      </c>
      <c r="O122" s="10">
        <v>77370</v>
      </c>
      <c r="P122" s="9">
        <v>12990</v>
      </c>
      <c r="Q122" s="9">
        <v>15575</v>
      </c>
      <c r="R122" s="1"/>
      <c r="S122" s="9">
        <v>9979</v>
      </c>
      <c r="T122" s="1"/>
      <c r="U122" s="9">
        <v>6776</v>
      </c>
      <c r="V122" s="1"/>
      <c r="W122" s="1"/>
      <c r="X122" s="9">
        <v>12292</v>
      </c>
      <c r="Y122" s="9">
        <v>19758</v>
      </c>
      <c r="Z122" s="9">
        <v>12809</v>
      </c>
      <c r="AA122" s="1"/>
      <c r="AB122" s="1"/>
      <c r="AC122" s="9">
        <v>10791</v>
      </c>
      <c r="AD122" s="1"/>
      <c r="AE122" s="1"/>
      <c r="AF122" s="1"/>
      <c r="AG122" s="1"/>
      <c r="AH122" s="1"/>
      <c r="AI122" s="1"/>
      <c r="AJ122" s="9">
        <v>2018</v>
      </c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9">
        <v>125828</v>
      </c>
      <c r="AW122" s="9">
        <v>19413</v>
      </c>
      <c r="AX122" s="9">
        <v>49809</v>
      </c>
      <c r="AY122" s="1"/>
      <c r="AZ122" s="9">
        <v>17381</v>
      </c>
      <c r="BA122" s="9">
        <v>11792</v>
      </c>
      <c r="BB122" s="9">
        <v>14811</v>
      </c>
      <c r="BC122" s="1"/>
      <c r="BD122" s="1"/>
      <c r="BE122" s="1"/>
      <c r="BF122" s="9">
        <v>12622</v>
      </c>
      <c r="BG122" s="9">
        <v>374484</v>
      </c>
      <c r="BH122" s="9">
        <v>85635</v>
      </c>
      <c r="BI122" s="9">
        <v>90911</v>
      </c>
      <c r="BJ122" s="9">
        <v>55593</v>
      </c>
      <c r="BK122" s="9">
        <v>590</v>
      </c>
      <c r="BL122" s="9">
        <v>39958</v>
      </c>
      <c r="BM122" s="1"/>
      <c r="BN122" s="1"/>
      <c r="BO122" s="1"/>
      <c r="BP122" s="9">
        <v>79277</v>
      </c>
      <c r="BQ122" s="9">
        <v>22520</v>
      </c>
    </row>
    <row r="123" spans="1:69" x14ac:dyDescent="0.2">
      <c r="A123" s="5" t="s">
        <v>138</v>
      </c>
      <c r="B123" s="11">
        <v>26.5310956</v>
      </c>
      <c r="C123" s="5"/>
      <c r="D123" s="8">
        <f t="shared" si="41"/>
        <v>1751</v>
      </c>
      <c r="E123" s="8">
        <f t="shared" si="42"/>
        <v>755</v>
      </c>
      <c r="F123" s="8">
        <f t="shared" si="43"/>
        <v>0</v>
      </c>
      <c r="G123" s="8">
        <f t="shared" si="44"/>
        <v>996</v>
      </c>
      <c r="H123" s="8">
        <f t="shared" si="45"/>
        <v>0</v>
      </c>
      <c r="I123" s="8">
        <f t="shared" si="46"/>
        <v>0</v>
      </c>
      <c r="J123" s="8">
        <f t="shared" si="47"/>
        <v>0</v>
      </c>
      <c r="K123" s="8">
        <f t="shared" si="48"/>
        <v>0</v>
      </c>
      <c r="L123" s="8">
        <f t="shared" si="49"/>
        <v>0</v>
      </c>
      <c r="M123" s="8">
        <f t="shared" si="50"/>
        <v>0</v>
      </c>
      <c r="N123" s="7">
        <f t="shared" si="51"/>
        <v>0</v>
      </c>
      <c r="O123" s="2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9">
        <v>1751</v>
      </c>
      <c r="BH123" s="9">
        <v>755</v>
      </c>
      <c r="BI123" s="1"/>
      <c r="BJ123" s="9">
        <v>996</v>
      </c>
      <c r="BK123" s="1"/>
      <c r="BL123" s="1"/>
      <c r="BM123" s="1"/>
      <c r="BN123" s="1"/>
      <c r="BO123" s="1"/>
      <c r="BP123" s="1"/>
      <c r="BQ123" s="1"/>
    </row>
    <row r="124" spans="1:69" x14ac:dyDescent="0.2">
      <c r="A124" s="5" t="s">
        <v>137</v>
      </c>
      <c r="B124" s="11">
        <v>1.4900000000000002E-9</v>
      </c>
      <c r="C124" s="12" t="s">
        <v>15</v>
      </c>
      <c r="D124" s="8">
        <f t="shared" si="41"/>
        <v>141102</v>
      </c>
      <c r="E124" s="8">
        <f t="shared" si="42"/>
        <v>16955</v>
      </c>
      <c r="F124" s="8">
        <f t="shared" si="43"/>
        <v>0</v>
      </c>
      <c r="G124" s="8">
        <f t="shared" si="44"/>
        <v>45317</v>
      </c>
      <c r="H124" s="8">
        <f t="shared" si="45"/>
        <v>32647</v>
      </c>
      <c r="I124" s="8">
        <f t="shared" si="46"/>
        <v>203</v>
      </c>
      <c r="J124" s="8">
        <f t="shared" si="47"/>
        <v>13230</v>
      </c>
      <c r="K124" s="8">
        <f t="shared" si="48"/>
        <v>6</v>
      </c>
      <c r="L124" s="8">
        <f t="shared" si="49"/>
        <v>0</v>
      </c>
      <c r="M124" s="8">
        <f t="shared" si="50"/>
        <v>17144</v>
      </c>
      <c r="N124" s="7">
        <f t="shared" si="51"/>
        <v>15600</v>
      </c>
      <c r="O124" s="10">
        <v>13</v>
      </c>
      <c r="P124" s="1"/>
      <c r="Q124" s="1"/>
      <c r="R124" s="9">
        <v>13</v>
      </c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9">
        <v>78666</v>
      </c>
      <c r="AW124" s="1"/>
      <c r="AX124" s="1"/>
      <c r="AY124" s="9">
        <v>32685</v>
      </c>
      <c r="AZ124" s="9">
        <v>1</v>
      </c>
      <c r="BA124" s="1"/>
      <c r="BB124" s="9">
        <v>13230</v>
      </c>
      <c r="BC124" s="9">
        <v>6</v>
      </c>
      <c r="BD124" s="1"/>
      <c r="BE124" s="9">
        <v>17144</v>
      </c>
      <c r="BF124" s="9">
        <v>15600</v>
      </c>
      <c r="BG124" s="9">
        <v>62423</v>
      </c>
      <c r="BH124" s="9">
        <v>16955</v>
      </c>
      <c r="BI124" s="1"/>
      <c r="BJ124" s="9">
        <v>12619</v>
      </c>
      <c r="BK124" s="9">
        <v>32646</v>
      </c>
      <c r="BL124" s="9">
        <v>203</v>
      </c>
      <c r="BM124" s="1"/>
      <c r="BN124" s="1"/>
      <c r="BO124" s="1"/>
      <c r="BP124" s="1"/>
      <c r="BQ124" s="1"/>
    </row>
    <row r="125" spans="1:69" x14ac:dyDescent="0.2">
      <c r="A125" s="5" t="s">
        <v>136</v>
      </c>
      <c r="B125" s="11">
        <v>57.912410000000001</v>
      </c>
      <c r="C125" s="5"/>
      <c r="D125" s="8">
        <f t="shared" si="41"/>
        <v>0</v>
      </c>
      <c r="E125" s="8">
        <f t="shared" si="42"/>
        <v>0</v>
      </c>
      <c r="F125" s="8">
        <f t="shared" si="43"/>
        <v>0</v>
      </c>
      <c r="G125" s="8">
        <f t="shared" si="44"/>
        <v>0</v>
      </c>
      <c r="H125" s="8">
        <f t="shared" si="45"/>
        <v>0</v>
      </c>
      <c r="I125" s="8">
        <f t="shared" si="46"/>
        <v>0</v>
      </c>
      <c r="J125" s="8">
        <f t="shared" si="47"/>
        <v>0</v>
      </c>
      <c r="K125" s="8">
        <f t="shared" si="48"/>
        <v>0</v>
      </c>
      <c r="L125" s="8">
        <f t="shared" si="49"/>
        <v>0</v>
      </c>
      <c r="M125" s="8">
        <f t="shared" si="50"/>
        <v>0</v>
      </c>
      <c r="N125" s="7">
        <f t="shared" si="51"/>
        <v>0</v>
      </c>
      <c r="O125" s="2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</row>
    <row r="126" spans="1:69" x14ac:dyDescent="0.2">
      <c r="A126" s="5" t="s">
        <v>135</v>
      </c>
      <c r="B126" s="11"/>
      <c r="C126" s="5"/>
      <c r="D126" s="8">
        <f t="shared" si="41"/>
        <v>0</v>
      </c>
      <c r="E126" s="8">
        <f t="shared" si="42"/>
        <v>0</v>
      </c>
      <c r="F126" s="8">
        <f t="shared" si="43"/>
        <v>0</v>
      </c>
      <c r="G126" s="8">
        <f t="shared" si="44"/>
        <v>0</v>
      </c>
      <c r="H126" s="8">
        <f t="shared" si="45"/>
        <v>0</v>
      </c>
      <c r="I126" s="8">
        <f t="shared" si="46"/>
        <v>0</v>
      </c>
      <c r="J126" s="8">
        <f t="shared" si="47"/>
        <v>0</v>
      </c>
      <c r="K126" s="8">
        <f t="shared" si="48"/>
        <v>0</v>
      </c>
      <c r="L126" s="8">
        <f t="shared" si="49"/>
        <v>0</v>
      </c>
      <c r="M126" s="8">
        <f t="shared" si="50"/>
        <v>0</v>
      </c>
      <c r="N126" s="7">
        <f t="shared" si="51"/>
        <v>0</v>
      </c>
      <c r="O126" s="2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</row>
    <row r="127" spans="1:69" x14ac:dyDescent="0.2">
      <c r="A127" s="5" t="s">
        <v>134</v>
      </c>
      <c r="B127" s="11">
        <v>82.689300399999993</v>
      </c>
      <c r="C127" s="5"/>
      <c r="D127" s="8">
        <f t="shared" si="41"/>
        <v>0</v>
      </c>
      <c r="E127" s="8">
        <f t="shared" si="42"/>
        <v>0</v>
      </c>
      <c r="F127" s="8">
        <f t="shared" si="43"/>
        <v>0</v>
      </c>
      <c r="G127" s="8">
        <f t="shared" si="44"/>
        <v>0</v>
      </c>
      <c r="H127" s="8">
        <f t="shared" si="45"/>
        <v>0</v>
      </c>
      <c r="I127" s="8">
        <f t="shared" si="46"/>
        <v>0</v>
      </c>
      <c r="J127" s="8">
        <f t="shared" si="47"/>
        <v>0</v>
      </c>
      <c r="K127" s="8">
        <f t="shared" si="48"/>
        <v>0</v>
      </c>
      <c r="L127" s="8">
        <f t="shared" si="49"/>
        <v>0</v>
      </c>
      <c r="M127" s="8">
        <f t="shared" si="50"/>
        <v>0</v>
      </c>
      <c r="N127" s="7">
        <f t="shared" si="51"/>
        <v>0</v>
      </c>
      <c r="O127" s="2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</row>
    <row r="128" spans="1:69" x14ac:dyDescent="0.2">
      <c r="A128" s="5" t="s">
        <v>133</v>
      </c>
      <c r="B128" s="11">
        <v>84.291054899999992</v>
      </c>
      <c r="C128" s="5"/>
      <c r="D128" s="8">
        <f t="shared" si="41"/>
        <v>0</v>
      </c>
      <c r="E128" s="8">
        <f t="shared" si="42"/>
        <v>0</v>
      </c>
      <c r="F128" s="8">
        <f t="shared" si="43"/>
        <v>0</v>
      </c>
      <c r="G128" s="8">
        <f t="shared" si="44"/>
        <v>0</v>
      </c>
      <c r="H128" s="8">
        <f t="shared" si="45"/>
        <v>0</v>
      </c>
      <c r="I128" s="8">
        <f t="shared" si="46"/>
        <v>0</v>
      </c>
      <c r="J128" s="8">
        <f t="shared" si="47"/>
        <v>0</v>
      </c>
      <c r="K128" s="8">
        <f t="shared" si="48"/>
        <v>0</v>
      </c>
      <c r="L128" s="8">
        <f t="shared" si="49"/>
        <v>0</v>
      </c>
      <c r="M128" s="8">
        <f t="shared" si="50"/>
        <v>0</v>
      </c>
      <c r="N128" s="7">
        <f t="shared" si="51"/>
        <v>0</v>
      </c>
      <c r="O128" s="2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</row>
    <row r="129" spans="1:69" x14ac:dyDescent="0.2">
      <c r="A129" s="5" t="s">
        <v>132</v>
      </c>
      <c r="B129" s="11">
        <v>87.606409600000006</v>
      </c>
      <c r="C129" s="5"/>
      <c r="D129" s="8">
        <f t="shared" si="41"/>
        <v>0</v>
      </c>
      <c r="E129" s="8">
        <f t="shared" si="42"/>
        <v>0</v>
      </c>
      <c r="F129" s="8">
        <f t="shared" si="43"/>
        <v>0</v>
      </c>
      <c r="G129" s="8">
        <f t="shared" si="44"/>
        <v>0</v>
      </c>
      <c r="H129" s="8">
        <f t="shared" si="45"/>
        <v>0</v>
      </c>
      <c r="I129" s="8">
        <f t="shared" si="46"/>
        <v>0</v>
      </c>
      <c r="J129" s="8">
        <f t="shared" si="47"/>
        <v>0</v>
      </c>
      <c r="K129" s="8">
        <f t="shared" si="48"/>
        <v>0</v>
      </c>
      <c r="L129" s="8">
        <f t="shared" si="49"/>
        <v>0</v>
      </c>
      <c r="M129" s="8">
        <f t="shared" si="50"/>
        <v>0</v>
      </c>
      <c r="N129" s="7">
        <f t="shared" si="51"/>
        <v>0</v>
      </c>
      <c r="O129" s="2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</row>
    <row r="130" spans="1:69" x14ac:dyDescent="0.2">
      <c r="A130" s="5" t="s">
        <v>131</v>
      </c>
      <c r="B130" s="11">
        <v>2.6899999999999999E-7</v>
      </c>
      <c r="C130" s="12" t="s">
        <v>15</v>
      </c>
      <c r="D130" s="8">
        <f t="shared" si="41"/>
        <v>12168969</v>
      </c>
      <c r="E130" s="8">
        <f t="shared" si="42"/>
        <v>1921312</v>
      </c>
      <c r="F130" s="8">
        <f t="shared" si="43"/>
        <v>1881944</v>
      </c>
      <c r="G130" s="8">
        <f t="shared" si="44"/>
        <v>1475601</v>
      </c>
      <c r="H130" s="8">
        <f t="shared" si="45"/>
        <v>1803778</v>
      </c>
      <c r="I130" s="8">
        <f t="shared" si="46"/>
        <v>1544381</v>
      </c>
      <c r="J130" s="8">
        <f t="shared" si="47"/>
        <v>1280189</v>
      </c>
      <c r="K130" s="8">
        <f t="shared" si="48"/>
        <v>566508</v>
      </c>
      <c r="L130" s="8">
        <f t="shared" si="49"/>
        <v>546086</v>
      </c>
      <c r="M130" s="8">
        <f t="shared" si="50"/>
        <v>382932</v>
      </c>
      <c r="N130" s="7">
        <f t="shared" si="51"/>
        <v>766238</v>
      </c>
      <c r="O130" s="10">
        <v>1804507</v>
      </c>
      <c r="P130" s="9">
        <v>439535</v>
      </c>
      <c r="Q130" s="9">
        <v>451780</v>
      </c>
      <c r="R130" s="9">
        <v>248379</v>
      </c>
      <c r="S130" s="9">
        <v>107983</v>
      </c>
      <c r="T130" s="9">
        <v>52720</v>
      </c>
      <c r="U130" s="9">
        <v>137661</v>
      </c>
      <c r="V130" s="9">
        <v>133542</v>
      </c>
      <c r="W130" s="9">
        <v>17860</v>
      </c>
      <c r="X130" s="9">
        <v>37252</v>
      </c>
      <c r="Y130" s="9">
        <v>177795</v>
      </c>
      <c r="Z130" s="9">
        <v>2729316</v>
      </c>
      <c r="AA130" s="9">
        <v>283256</v>
      </c>
      <c r="AB130" s="9">
        <v>448215</v>
      </c>
      <c r="AC130" s="9">
        <v>285334</v>
      </c>
      <c r="AD130" s="9">
        <v>361975</v>
      </c>
      <c r="AE130" s="9">
        <v>511243</v>
      </c>
      <c r="AF130" s="9">
        <v>564575</v>
      </c>
      <c r="AG130" s="9">
        <v>121277</v>
      </c>
      <c r="AH130" s="9">
        <v>68642</v>
      </c>
      <c r="AI130" s="9">
        <v>49272</v>
      </c>
      <c r="AJ130" s="9">
        <v>35527</v>
      </c>
      <c r="AK130" s="9">
        <v>1556753</v>
      </c>
      <c r="AL130" s="9">
        <v>212237</v>
      </c>
      <c r="AM130" s="9">
        <v>228054</v>
      </c>
      <c r="AN130" s="9">
        <v>215497</v>
      </c>
      <c r="AO130" s="9">
        <v>132521</v>
      </c>
      <c r="AP130" s="9">
        <v>266520</v>
      </c>
      <c r="AQ130" s="9">
        <v>179110</v>
      </c>
      <c r="AR130" s="9">
        <v>55851</v>
      </c>
      <c r="AS130" s="9">
        <v>125000</v>
      </c>
      <c r="AT130" s="9">
        <v>36000</v>
      </c>
      <c r="AU130" s="9">
        <v>105963</v>
      </c>
      <c r="AV130" s="9">
        <v>1939344</v>
      </c>
      <c r="AW130" s="9">
        <v>197942</v>
      </c>
      <c r="AX130" s="9">
        <v>319071</v>
      </c>
      <c r="AY130" s="9">
        <v>315040</v>
      </c>
      <c r="AZ130" s="9">
        <v>163005</v>
      </c>
      <c r="BA130" s="9">
        <v>458488</v>
      </c>
      <c r="BB130" s="9">
        <v>203635</v>
      </c>
      <c r="BC130" s="9">
        <v>20000</v>
      </c>
      <c r="BD130" s="9">
        <v>76900</v>
      </c>
      <c r="BE130" s="9">
        <v>77065</v>
      </c>
      <c r="BF130" s="9">
        <v>108198</v>
      </c>
      <c r="BG130" s="9">
        <v>4139049</v>
      </c>
      <c r="BH130" s="9">
        <v>788342</v>
      </c>
      <c r="BI130" s="9">
        <v>434824</v>
      </c>
      <c r="BJ130" s="9">
        <v>411351</v>
      </c>
      <c r="BK130" s="9">
        <v>1038294</v>
      </c>
      <c r="BL130" s="9">
        <v>255410</v>
      </c>
      <c r="BM130" s="9">
        <v>195208</v>
      </c>
      <c r="BN130" s="9">
        <v>235838</v>
      </c>
      <c r="BO130" s="9">
        <v>257684</v>
      </c>
      <c r="BP130" s="9">
        <v>183343</v>
      </c>
      <c r="BQ130" s="9">
        <v>338755</v>
      </c>
    </row>
    <row r="131" spans="1:69" x14ac:dyDescent="0.2">
      <c r="A131" s="5" t="s">
        <v>130</v>
      </c>
      <c r="B131" s="11"/>
      <c r="C131" s="5"/>
      <c r="D131" s="8">
        <f t="shared" si="41"/>
        <v>0</v>
      </c>
      <c r="E131" s="8">
        <f t="shared" si="42"/>
        <v>0</v>
      </c>
      <c r="F131" s="8">
        <f t="shared" si="43"/>
        <v>0</v>
      </c>
      <c r="G131" s="8">
        <f t="shared" si="44"/>
        <v>0</v>
      </c>
      <c r="H131" s="8">
        <f t="shared" si="45"/>
        <v>0</v>
      </c>
      <c r="I131" s="8">
        <f t="shared" si="46"/>
        <v>0</v>
      </c>
      <c r="J131" s="8">
        <f t="shared" si="47"/>
        <v>0</v>
      </c>
      <c r="K131" s="8">
        <f t="shared" si="48"/>
        <v>0</v>
      </c>
      <c r="L131" s="8">
        <f t="shared" si="49"/>
        <v>0</v>
      </c>
      <c r="M131" s="8">
        <f t="shared" si="50"/>
        <v>0</v>
      </c>
      <c r="N131" s="7">
        <f t="shared" si="51"/>
        <v>0</v>
      </c>
      <c r="O131" s="2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</row>
    <row r="132" spans="1:69" x14ac:dyDescent="0.2">
      <c r="A132" s="5" t="s">
        <v>129</v>
      </c>
      <c r="B132" s="11">
        <v>7.8100000000000001E-3</v>
      </c>
      <c r="C132" s="5"/>
      <c r="D132" s="8">
        <f t="shared" si="41"/>
        <v>149</v>
      </c>
      <c r="E132" s="8">
        <f t="shared" si="42"/>
        <v>0</v>
      </c>
      <c r="F132" s="8">
        <f t="shared" si="43"/>
        <v>0</v>
      </c>
      <c r="G132" s="8">
        <f t="shared" si="44"/>
        <v>0</v>
      </c>
      <c r="H132" s="8">
        <f t="shared" si="45"/>
        <v>0</v>
      </c>
      <c r="I132" s="8">
        <f t="shared" si="46"/>
        <v>149</v>
      </c>
      <c r="J132" s="8">
        <f t="shared" si="47"/>
        <v>0</v>
      </c>
      <c r="K132" s="8">
        <f t="shared" si="48"/>
        <v>0</v>
      </c>
      <c r="L132" s="8">
        <f t="shared" si="49"/>
        <v>0</v>
      </c>
      <c r="M132" s="8">
        <f t="shared" si="50"/>
        <v>0</v>
      </c>
      <c r="N132" s="7">
        <f t="shared" si="51"/>
        <v>0</v>
      </c>
      <c r="O132" s="2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9">
        <v>149</v>
      </c>
      <c r="BH132" s="1"/>
      <c r="BI132" s="1"/>
      <c r="BJ132" s="1"/>
      <c r="BK132" s="1"/>
      <c r="BL132" s="9">
        <v>149</v>
      </c>
      <c r="BM132" s="1"/>
      <c r="BN132" s="1"/>
      <c r="BO132" s="1"/>
      <c r="BP132" s="1"/>
      <c r="BQ132" s="1"/>
    </row>
    <row r="133" spans="1:69" x14ac:dyDescent="0.2">
      <c r="A133" s="5" t="s">
        <v>128</v>
      </c>
      <c r="B133" s="11"/>
      <c r="C133" s="5"/>
      <c r="D133" s="8">
        <f t="shared" si="41"/>
        <v>0</v>
      </c>
      <c r="E133" s="8">
        <f t="shared" si="42"/>
        <v>0</v>
      </c>
      <c r="F133" s="8">
        <f t="shared" si="43"/>
        <v>0</v>
      </c>
      <c r="G133" s="8">
        <f t="shared" si="44"/>
        <v>0</v>
      </c>
      <c r="H133" s="8">
        <f t="shared" si="45"/>
        <v>0</v>
      </c>
      <c r="I133" s="8">
        <f t="shared" si="46"/>
        <v>0</v>
      </c>
      <c r="J133" s="8">
        <f t="shared" si="47"/>
        <v>0</v>
      </c>
      <c r="K133" s="8">
        <f t="shared" si="48"/>
        <v>0</v>
      </c>
      <c r="L133" s="8">
        <f t="shared" si="49"/>
        <v>0</v>
      </c>
      <c r="M133" s="8">
        <f t="shared" si="50"/>
        <v>0</v>
      </c>
      <c r="N133" s="7">
        <f t="shared" si="51"/>
        <v>0</v>
      </c>
      <c r="O133" s="2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</row>
    <row r="134" spans="1:69" x14ac:dyDescent="0.2">
      <c r="A134" s="5" t="s">
        <v>127</v>
      </c>
      <c r="B134" s="11">
        <v>87</v>
      </c>
      <c r="C134" s="5"/>
      <c r="D134" s="8">
        <f t="shared" si="41"/>
        <v>328606</v>
      </c>
      <c r="E134" s="8">
        <f t="shared" si="42"/>
        <v>36959</v>
      </c>
      <c r="F134" s="8">
        <f t="shared" si="43"/>
        <v>170142</v>
      </c>
      <c r="G134" s="8">
        <f t="shared" si="44"/>
        <v>38530</v>
      </c>
      <c r="H134" s="8">
        <f t="shared" si="45"/>
        <v>0</v>
      </c>
      <c r="I134" s="8">
        <f t="shared" si="46"/>
        <v>0</v>
      </c>
      <c r="J134" s="8">
        <f t="shared" si="47"/>
        <v>34590</v>
      </c>
      <c r="K134" s="8">
        <f t="shared" si="48"/>
        <v>0</v>
      </c>
      <c r="L134" s="8">
        <f t="shared" si="49"/>
        <v>48385</v>
      </c>
      <c r="M134" s="8">
        <f t="shared" si="50"/>
        <v>0</v>
      </c>
      <c r="N134" s="7">
        <f t="shared" si="51"/>
        <v>0</v>
      </c>
      <c r="O134" s="2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9">
        <v>328606</v>
      </c>
      <c r="BH134" s="9">
        <v>36959</v>
      </c>
      <c r="BI134" s="9">
        <v>170142</v>
      </c>
      <c r="BJ134" s="9">
        <v>38530</v>
      </c>
      <c r="BK134" s="1"/>
      <c r="BL134" s="1"/>
      <c r="BM134" s="9">
        <v>34590</v>
      </c>
      <c r="BN134" s="1"/>
      <c r="BO134" s="9">
        <v>48385</v>
      </c>
      <c r="BP134" s="1"/>
      <c r="BQ134" s="1"/>
    </row>
    <row r="135" spans="1:69" x14ac:dyDescent="0.2">
      <c r="A135" s="5" t="s">
        <v>126</v>
      </c>
      <c r="B135" s="11">
        <v>13.984971600000002</v>
      </c>
      <c r="C135" s="12" t="s">
        <v>15</v>
      </c>
      <c r="D135" s="8">
        <f t="shared" si="41"/>
        <v>7214706</v>
      </c>
      <c r="E135" s="8">
        <f t="shared" si="42"/>
        <v>29752</v>
      </c>
      <c r="F135" s="8">
        <f t="shared" si="43"/>
        <v>72335</v>
      </c>
      <c r="G135" s="8">
        <f t="shared" si="44"/>
        <v>1692806</v>
      </c>
      <c r="H135" s="8">
        <f t="shared" si="45"/>
        <v>887627</v>
      </c>
      <c r="I135" s="8">
        <f t="shared" si="46"/>
        <v>1830815</v>
      </c>
      <c r="J135" s="8">
        <f t="shared" si="47"/>
        <v>451916</v>
      </c>
      <c r="K135" s="8">
        <f t="shared" si="48"/>
        <v>427742</v>
      </c>
      <c r="L135" s="8">
        <f t="shared" si="49"/>
        <v>163585</v>
      </c>
      <c r="M135" s="8">
        <f t="shared" si="50"/>
        <v>740714</v>
      </c>
      <c r="N135" s="7">
        <f t="shared" si="51"/>
        <v>917414</v>
      </c>
      <c r="O135" s="10">
        <v>344365</v>
      </c>
      <c r="P135" s="1"/>
      <c r="Q135" s="9">
        <v>72335</v>
      </c>
      <c r="R135" s="9">
        <v>73086</v>
      </c>
      <c r="S135" s="9">
        <v>23646</v>
      </c>
      <c r="T135" s="9">
        <v>8248</v>
      </c>
      <c r="U135" s="9">
        <v>71916</v>
      </c>
      <c r="V135" s="9">
        <v>47742</v>
      </c>
      <c r="W135" s="9">
        <v>23585</v>
      </c>
      <c r="X135" s="9">
        <v>48</v>
      </c>
      <c r="Y135" s="9">
        <v>23759</v>
      </c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9">
        <v>6870341</v>
      </c>
      <c r="AW135" s="9">
        <v>29752</v>
      </c>
      <c r="AX135" s="1"/>
      <c r="AY135" s="9">
        <v>1619720</v>
      </c>
      <c r="AZ135" s="9">
        <v>863981</v>
      </c>
      <c r="BA135" s="9">
        <v>1822567</v>
      </c>
      <c r="BB135" s="9">
        <v>380000</v>
      </c>
      <c r="BC135" s="9">
        <v>380000</v>
      </c>
      <c r="BD135" s="9">
        <v>140000</v>
      </c>
      <c r="BE135" s="9">
        <v>740666</v>
      </c>
      <c r="BF135" s="9">
        <v>893655</v>
      </c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</row>
    <row r="136" spans="1:69" x14ac:dyDescent="0.2">
      <c r="A136" s="5" t="s">
        <v>125</v>
      </c>
      <c r="B136" s="11">
        <v>33.8900802</v>
      </c>
      <c r="C136" s="5"/>
      <c r="D136" s="8">
        <f t="shared" si="41"/>
        <v>0</v>
      </c>
      <c r="E136" s="8">
        <f t="shared" si="42"/>
        <v>0</v>
      </c>
      <c r="F136" s="8">
        <f t="shared" si="43"/>
        <v>0</v>
      </c>
      <c r="G136" s="8">
        <f t="shared" si="44"/>
        <v>0</v>
      </c>
      <c r="H136" s="8">
        <f t="shared" si="45"/>
        <v>0</v>
      </c>
      <c r="I136" s="8">
        <f t="shared" si="46"/>
        <v>0</v>
      </c>
      <c r="J136" s="8">
        <f t="shared" si="47"/>
        <v>0</v>
      </c>
      <c r="K136" s="8">
        <f t="shared" si="48"/>
        <v>0</v>
      </c>
      <c r="L136" s="8">
        <f t="shared" si="49"/>
        <v>0</v>
      </c>
      <c r="M136" s="8">
        <f t="shared" si="50"/>
        <v>0</v>
      </c>
      <c r="N136" s="7">
        <f t="shared" si="51"/>
        <v>0</v>
      </c>
      <c r="O136" s="2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</row>
    <row r="137" spans="1:69" x14ac:dyDescent="0.2">
      <c r="A137" s="5" t="s">
        <v>124</v>
      </c>
      <c r="B137" s="11"/>
      <c r="C137" s="5"/>
      <c r="D137" s="8">
        <f t="shared" si="41"/>
        <v>0</v>
      </c>
      <c r="E137" s="8">
        <f t="shared" si="42"/>
        <v>0</v>
      </c>
      <c r="F137" s="8">
        <f t="shared" si="43"/>
        <v>0</v>
      </c>
      <c r="G137" s="8">
        <f t="shared" si="44"/>
        <v>0</v>
      </c>
      <c r="H137" s="8">
        <f t="shared" si="45"/>
        <v>0</v>
      </c>
      <c r="I137" s="8">
        <f t="shared" si="46"/>
        <v>0</v>
      </c>
      <c r="J137" s="8">
        <f t="shared" si="47"/>
        <v>0</v>
      </c>
      <c r="K137" s="8">
        <f t="shared" si="48"/>
        <v>0</v>
      </c>
      <c r="L137" s="8">
        <f t="shared" si="49"/>
        <v>0</v>
      </c>
      <c r="M137" s="8">
        <f t="shared" si="50"/>
        <v>0</v>
      </c>
      <c r="N137" s="7">
        <f t="shared" si="51"/>
        <v>0</v>
      </c>
      <c r="O137" s="2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</row>
    <row r="138" spans="1:69" x14ac:dyDescent="0.2">
      <c r="A138" s="5" t="s">
        <v>123</v>
      </c>
      <c r="B138" s="11">
        <v>84.434386900000007</v>
      </c>
      <c r="C138" s="5"/>
      <c r="D138" s="8">
        <f t="shared" si="41"/>
        <v>0</v>
      </c>
      <c r="E138" s="8">
        <f t="shared" si="42"/>
        <v>0</v>
      </c>
      <c r="F138" s="8">
        <f t="shared" si="43"/>
        <v>0</v>
      </c>
      <c r="G138" s="8">
        <f t="shared" si="44"/>
        <v>0</v>
      </c>
      <c r="H138" s="8">
        <f t="shared" si="45"/>
        <v>0</v>
      </c>
      <c r="I138" s="8">
        <f t="shared" si="46"/>
        <v>0</v>
      </c>
      <c r="J138" s="8">
        <f t="shared" si="47"/>
        <v>0</v>
      </c>
      <c r="K138" s="8">
        <f t="shared" si="48"/>
        <v>0</v>
      </c>
      <c r="L138" s="8">
        <f t="shared" si="49"/>
        <v>0</v>
      </c>
      <c r="M138" s="8">
        <f t="shared" si="50"/>
        <v>0</v>
      </c>
      <c r="N138" s="7">
        <f t="shared" si="51"/>
        <v>0</v>
      </c>
      <c r="O138" s="2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</row>
    <row r="139" spans="1:69" x14ac:dyDescent="0.2">
      <c r="A139" s="5" t="s">
        <v>122</v>
      </c>
      <c r="B139" s="11">
        <v>22.897282999999998</v>
      </c>
      <c r="C139" s="5"/>
      <c r="D139" s="8">
        <f t="shared" si="41"/>
        <v>0</v>
      </c>
      <c r="E139" s="8">
        <f t="shared" si="42"/>
        <v>0</v>
      </c>
      <c r="F139" s="8">
        <f t="shared" si="43"/>
        <v>0</v>
      </c>
      <c r="G139" s="8">
        <f t="shared" si="44"/>
        <v>0</v>
      </c>
      <c r="H139" s="8">
        <f t="shared" si="45"/>
        <v>0</v>
      </c>
      <c r="I139" s="8">
        <f t="shared" si="46"/>
        <v>0</v>
      </c>
      <c r="J139" s="8">
        <f t="shared" si="47"/>
        <v>0</v>
      </c>
      <c r="K139" s="8">
        <f t="shared" si="48"/>
        <v>0</v>
      </c>
      <c r="L139" s="8">
        <f t="shared" si="49"/>
        <v>0</v>
      </c>
      <c r="M139" s="8">
        <f t="shared" si="50"/>
        <v>0</v>
      </c>
      <c r="N139" s="7">
        <f t="shared" si="51"/>
        <v>0</v>
      </c>
      <c r="O139" s="2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</row>
    <row r="140" spans="1:69" x14ac:dyDescent="0.2">
      <c r="A140" s="5" t="s">
        <v>121</v>
      </c>
      <c r="B140" s="6"/>
      <c r="C140" s="5"/>
      <c r="D140" s="8">
        <f t="shared" si="41"/>
        <v>0</v>
      </c>
      <c r="E140" s="8">
        <f t="shared" si="42"/>
        <v>0</v>
      </c>
      <c r="F140" s="8">
        <f t="shared" si="43"/>
        <v>0</v>
      </c>
      <c r="G140" s="8">
        <f t="shared" si="44"/>
        <v>0</v>
      </c>
      <c r="H140" s="8">
        <f t="shared" si="45"/>
        <v>0</v>
      </c>
      <c r="I140" s="8">
        <f t="shared" si="46"/>
        <v>0</v>
      </c>
      <c r="J140" s="8">
        <f t="shared" si="47"/>
        <v>0</v>
      </c>
      <c r="K140" s="8">
        <f t="shared" si="48"/>
        <v>0</v>
      </c>
      <c r="L140" s="8">
        <f t="shared" si="49"/>
        <v>0</v>
      </c>
      <c r="M140" s="8">
        <f t="shared" si="50"/>
        <v>0</v>
      </c>
      <c r="N140" s="7">
        <f t="shared" si="51"/>
        <v>0</v>
      </c>
      <c r="O140" s="2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</row>
    <row r="141" spans="1:69" x14ac:dyDescent="0.2">
      <c r="A141" s="5" t="s">
        <v>120</v>
      </c>
      <c r="B141" s="11">
        <v>14.333475400000001</v>
      </c>
      <c r="C141" s="12" t="s">
        <v>15</v>
      </c>
      <c r="D141" s="8">
        <f t="shared" si="41"/>
        <v>217373</v>
      </c>
      <c r="E141" s="8">
        <f t="shared" si="42"/>
        <v>0</v>
      </c>
      <c r="F141" s="8">
        <f t="shared" si="43"/>
        <v>90268</v>
      </c>
      <c r="G141" s="8">
        <f t="shared" si="44"/>
        <v>37194</v>
      </c>
      <c r="H141" s="8">
        <f t="shared" si="45"/>
        <v>44806</v>
      </c>
      <c r="I141" s="8">
        <f t="shared" si="46"/>
        <v>21010</v>
      </c>
      <c r="J141" s="8">
        <f t="shared" si="47"/>
        <v>24095</v>
      </c>
      <c r="K141" s="8">
        <f t="shared" si="48"/>
        <v>0</v>
      </c>
      <c r="L141" s="8">
        <f t="shared" si="49"/>
        <v>0</v>
      </c>
      <c r="M141" s="8">
        <f t="shared" si="50"/>
        <v>0</v>
      </c>
      <c r="N141" s="7">
        <f t="shared" si="51"/>
        <v>0</v>
      </c>
      <c r="O141" s="10">
        <v>217373</v>
      </c>
      <c r="P141" s="1"/>
      <c r="Q141" s="9">
        <v>90268</v>
      </c>
      <c r="R141" s="9">
        <v>37194</v>
      </c>
      <c r="S141" s="9">
        <v>44806</v>
      </c>
      <c r="T141" s="9">
        <v>21010</v>
      </c>
      <c r="U141" s="9">
        <v>24095</v>
      </c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</row>
    <row r="142" spans="1:69" x14ac:dyDescent="0.2">
      <c r="A142" s="5" t="s">
        <v>119</v>
      </c>
      <c r="B142" s="11"/>
      <c r="C142" s="12" t="s">
        <v>15</v>
      </c>
      <c r="D142" s="8">
        <f t="shared" si="41"/>
        <v>0</v>
      </c>
      <c r="E142" s="8">
        <f t="shared" si="42"/>
        <v>0</v>
      </c>
      <c r="F142" s="8">
        <f t="shared" si="43"/>
        <v>0</v>
      </c>
      <c r="G142" s="8">
        <f t="shared" si="44"/>
        <v>0</v>
      </c>
      <c r="H142" s="8">
        <f t="shared" si="45"/>
        <v>0</v>
      </c>
      <c r="I142" s="8">
        <f t="shared" si="46"/>
        <v>0</v>
      </c>
      <c r="J142" s="8">
        <f t="shared" si="47"/>
        <v>0</v>
      </c>
      <c r="K142" s="8">
        <f t="shared" si="48"/>
        <v>0</v>
      </c>
      <c r="L142" s="8">
        <f t="shared" si="49"/>
        <v>0</v>
      </c>
      <c r="M142" s="8">
        <f t="shared" si="50"/>
        <v>0</v>
      </c>
      <c r="N142" s="7">
        <f t="shared" si="51"/>
        <v>0</v>
      </c>
      <c r="O142" s="2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</row>
    <row r="143" spans="1:69" x14ac:dyDescent="0.2">
      <c r="A143" s="5" t="s">
        <v>118</v>
      </c>
      <c r="B143" s="11">
        <v>2.28142E-2</v>
      </c>
      <c r="C143" s="5"/>
      <c r="D143" s="8">
        <f t="shared" si="41"/>
        <v>0</v>
      </c>
      <c r="E143" s="8">
        <f t="shared" si="42"/>
        <v>0</v>
      </c>
      <c r="F143" s="8">
        <f t="shared" si="43"/>
        <v>0</v>
      </c>
      <c r="G143" s="8">
        <f t="shared" si="44"/>
        <v>0</v>
      </c>
      <c r="H143" s="8">
        <f t="shared" si="45"/>
        <v>0</v>
      </c>
      <c r="I143" s="8">
        <f t="shared" si="46"/>
        <v>0</v>
      </c>
      <c r="J143" s="8">
        <f t="shared" si="47"/>
        <v>0</v>
      </c>
      <c r="K143" s="8">
        <f t="shared" si="48"/>
        <v>0</v>
      </c>
      <c r="L143" s="8">
        <f t="shared" si="49"/>
        <v>0</v>
      </c>
      <c r="M143" s="8">
        <f t="shared" si="50"/>
        <v>0</v>
      </c>
      <c r="N143" s="7">
        <f t="shared" si="51"/>
        <v>0</v>
      </c>
      <c r="O143" s="2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</row>
    <row r="144" spans="1:69" x14ac:dyDescent="0.2">
      <c r="A144" s="5" t="s">
        <v>117</v>
      </c>
      <c r="B144" s="11"/>
      <c r="C144" s="5"/>
      <c r="D144" s="8">
        <f t="shared" si="41"/>
        <v>0</v>
      </c>
      <c r="E144" s="8">
        <f t="shared" si="42"/>
        <v>0</v>
      </c>
      <c r="F144" s="8">
        <f t="shared" si="43"/>
        <v>0</v>
      </c>
      <c r="G144" s="8">
        <f t="shared" si="44"/>
        <v>0</v>
      </c>
      <c r="H144" s="8">
        <f t="shared" si="45"/>
        <v>0</v>
      </c>
      <c r="I144" s="8">
        <f t="shared" si="46"/>
        <v>0</v>
      </c>
      <c r="J144" s="8">
        <f t="shared" si="47"/>
        <v>0</v>
      </c>
      <c r="K144" s="8">
        <f t="shared" si="48"/>
        <v>0</v>
      </c>
      <c r="L144" s="8">
        <f t="shared" si="49"/>
        <v>0</v>
      </c>
      <c r="M144" s="8">
        <f t="shared" si="50"/>
        <v>0</v>
      </c>
      <c r="N144" s="7">
        <f t="shared" si="51"/>
        <v>0</v>
      </c>
      <c r="O144" s="2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</row>
    <row r="145" spans="1:69" x14ac:dyDescent="0.2">
      <c r="A145" s="5" t="s">
        <v>116</v>
      </c>
      <c r="B145" s="11">
        <v>83.847147100000001</v>
      </c>
      <c r="C145" s="5"/>
      <c r="D145" s="8">
        <f t="shared" si="41"/>
        <v>0</v>
      </c>
      <c r="E145" s="8">
        <f t="shared" si="42"/>
        <v>0</v>
      </c>
      <c r="F145" s="8">
        <f t="shared" si="43"/>
        <v>0</v>
      </c>
      <c r="G145" s="8">
        <f t="shared" si="44"/>
        <v>0</v>
      </c>
      <c r="H145" s="8">
        <f t="shared" si="45"/>
        <v>0</v>
      </c>
      <c r="I145" s="8">
        <f t="shared" si="46"/>
        <v>0</v>
      </c>
      <c r="J145" s="8">
        <f t="shared" si="47"/>
        <v>0</v>
      </c>
      <c r="K145" s="8">
        <f t="shared" si="48"/>
        <v>0</v>
      </c>
      <c r="L145" s="8">
        <f t="shared" si="49"/>
        <v>0</v>
      </c>
      <c r="M145" s="8">
        <f t="shared" si="50"/>
        <v>0</v>
      </c>
      <c r="N145" s="7">
        <f t="shared" si="51"/>
        <v>0</v>
      </c>
      <c r="O145" s="2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</row>
    <row r="146" spans="1:69" x14ac:dyDescent="0.2">
      <c r="A146" s="5" t="s">
        <v>115</v>
      </c>
      <c r="B146" s="11"/>
      <c r="C146" s="5"/>
      <c r="D146" s="8">
        <f t="shared" si="41"/>
        <v>0</v>
      </c>
      <c r="E146" s="8">
        <f t="shared" si="42"/>
        <v>0</v>
      </c>
      <c r="F146" s="8">
        <f t="shared" si="43"/>
        <v>0</v>
      </c>
      <c r="G146" s="8">
        <f t="shared" si="44"/>
        <v>0</v>
      </c>
      <c r="H146" s="8">
        <f t="shared" si="45"/>
        <v>0</v>
      </c>
      <c r="I146" s="8">
        <f t="shared" si="46"/>
        <v>0</v>
      </c>
      <c r="J146" s="8">
        <f t="shared" si="47"/>
        <v>0</v>
      </c>
      <c r="K146" s="8">
        <f t="shared" si="48"/>
        <v>0</v>
      </c>
      <c r="L146" s="8">
        <f t="shared" si="49"/>
        <v>0</v>
      </c>
      <c r="M146" s="8">
        <f t="shared" si="50"/>
        <v>0</v>
      </c>
      <c r="N146" s="7">
        <f t="shared" si="51"/>
        <v>0</v>
      </c>
      <c r="O146" s="2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</row>
    <row r="147" spans="1:69" x14ac:dyDescent="0.2">
      <c r="A147" s="5" t="s">
        <v>114</v>
      </c>
      <c r="B147" s="14">
        <v>54.963718500000006</v>
      </c>
      <c r="C147" s="13"/>
      <c r="D147" s="8">
        <f t="shared" si="41"/>
        <v>100691962</v>
      </c>
      <c r="E147" s="8">
        <f t="shared" si="42"/>
        <v>9794913</v>
      </c>
      <c r="F147" s="8">
        <f t="shared" si="43"/>
        <v>8119799</v>
      </c>
      <c r="G147" s="8">
        <f t="shared" si="44"/>
        <v>6630085</v>
      </c>
      <c r="H147" s="8">
        <f t="shared" si="45"/>
        <v>7659433</v>
      </c>
      <c r="I147" s="8">
        <f t="shared" si="46"/>
        <v>10558685</v>
      </c>
      <c r="J147" s="8">
        <f t="shared" si="47"/>
        <v>11055021</v>
      </c>
      <c r="K147" s="8">
        <f t="shared" si="48"/>
        <v>10730335</v>
      </c>
      <c r="L147" s="8">
        <f t="shared" si="49"/>
        <v>11963085</v>
      </c>
      <c r="M147" s="8">
        <f t="shared" si="50"/>
        <v>11606282</v>
      </c>
      <c r="N147" s="7">
        <f t="shared" si="51"/>
        <v>12574324</v>
      </c>
      <c r="O147" s="10">
        <v>56443915</v>
      </c>
      <c r="P147" s="9">
        <v>3550549</v>
      </c>
      <c r="Q147" s="9">
        <v>4126839</v>
      </c>
      <c r="R147" s="9">
        <v>1973003</v>
      </c>
      <c r="S147" s="9">
        <v>3070485</v>
      </c>
      <c r="T147" s="9">
        <v>4758918</v>
      </c>
      <c r="U147" s="9">
        <v>6900631</v>
      </c>
      <c r="V147" s="9">
        <v>7533587</v>
      </c>
      <c r="W147" s="9">
        <v>8841356</v>
      </c>
      <c r="X147" s="9">
        <v>7404057</v>
      </c>
      <c r="Y147" s="9">
        <v>8284490</v>
      </c>
      <c r="Z147" s="9">
        <v>3168471</v>
      </c>
      <c r="AA147" s="9">
        <v>400759</v>
      </c>
      <c r="AB147" s="9">
        <v>351304</v>
      </c>
      <c r="AC147" s="9">
        <v>298800</v>
      </c>
      <c r="AD147" s="9">
        <v>37000</v>
      </c>
      <c r="AE147" s="9">
        <v>56000</v>
      </c>
      <c r="AF147" s="9">
        <v>446920</v>
      </c>
      <c r="AG147" s="9">
        <v>405050</v>
      </c>
      <c r="AH147" s="9">
        <v>246775</v>
      </c>
      <c r="AI147" s="9">
        <v>509000</v>
      </c>
      <c r="AJ147" s="9">
        <v>416863</v>
      </c>
      <c r="AK147" s="9">
        <v>24162803</v>
      </c>
      <c r="AL147" s="9">
        <v>4793832</v>
      </c>
      <c r="AM147" s="9">
        <v>2230607</v>
      </c>
      <c r="AN147" s="9">
        <v>1965640</v>
      </c>
      <c r="AO147" s="9">
        <v>3294006</v>
      </c>
      <c r="AP147" s="9">
        <v>3587633</v>
      </c>
      <c r="AQ147" s="9">
        <v>1755879</v>
      </c>
      <c r="AR147" s="9">
        <v>1626473</v>
      </c>
      <c r="AS147" s="9">
        <v>974105</v>
      </c>
      <c r="AT147" s="9">
        <v>1862545</v>
      </c>
      <c r="AU147" s="9">
        <v>2072083</v>
      </c>
      <c r="AV147" s="9">
        <v>6002477</v>
      </c>
      <c r="AW147" s="9">
        <v>295643</v>
      </c>
      <c r="AX147" s="9">
        <v>462090</v>
      </c>
      <c r="AY147" s="9">
        <v>905134</v>
      </c>
      <c r="AZ147" s="9">
        <v>349292</v>
      </c>
      <c r="BA147" s="9">
        <v>860396</v>
      </c>
      <c r="BB147" s="9">
        <v>819392</v>
      </c>
      <c r="BC147" s="9">
        <v>377425</v>
      </c>
      <c r="BD147" s="9">
        <v>857476</v>
      </c>
      <c r="BE147" s="9">
        <v>573108</v>
      </c>
      <c r="BF147" s="9">
        <v>502521</v>
      </c>
      <c r="BG147" s="9">
        <v>10914296</v>
      </c>
      <c r="BH147" s="9">
        <v>754130</v>
      </c>
      <c r="BI147" s="9">
        <v>948959</v>
      </c>
      <c r="BJ147" s="9">
        <v>1487508</v>
      </c>
      <c r="BK147" s="9">
        <v>908650</v>
      </c>
      <c r="BL147" s="9">
        <v>1295738</v>
      </c>
      <c r="BM147" s="9">
        <v>1132199</v>
      </c>
      <c r="BN147" s="9">
        <v>787800</v>
      </c>
      <c r="BO147" s="9">
        <v>1043373</v>
      </c>
      <c r="BP147" s="9">
        <v>1257572</v>
      </c>
      <c r="BQ147" s="9">
        <v>1298367</v>
      </c>
    </row>
    <row r="148" spans="1:69" x14ac:dyDescent="0.2">
      <c r="A148" s="5" t="s">
        <v>113</v>
      </c>
      <c r="B148" s="11">
        <v>66.38379479999999</v>
      </c>
      <c r="C148" s="5"/>
      <c r="D148" s="8">
        <f t="shared" ref="D148:D179" si="52">SUM(O148+Z148+AK148+AV148+BG148)</f>
        <v>0</v>
      </c>
      <c r="E148" s="8">
        <f t="shared" ref="E148:E179" si="53">SUM(P148+AA148+AL148+AW148+BH148)</f>
        <v>0</v>
      </c>
      <c r="F148" s="8">
        <f t="shared" ref="F148:F179" si="54">SUM(Q148+AB148+AM148+AX148+BI148)</f>
        <v>0</v>
      </c>
      <c r="G148" s="8">
        <f t="shared" ref="G148:G179" si="55">SUM(R148+AC148+AN148+AY148+BJ148)</f>
        <v>0</v>
      </c>
      <c r="H148" s="8">
        <f t="shared" ref="H148:H179" si="56">SUM(S148+AD148+AO148+AZ148+BK148)</f>
        <v>0</v>
      </c>
      <c r="I148" s="8">
        <f t="shared" ref="I148:I179" si="57">SUM(T148+AE148+AP148+BA148+BL148)</f>
        <v>0</v>
      </c>
      <c r="J148" s="8">
        <f t="shared" ref="J148:J179" si="58">SUM(U148+AF148+AQ148+BB148+BM148)</f>
        <v>0</v>
      </c>
      <c r="K148" s="8">
        <f t="shared" ref="K148:K179" si="59">SUM(V148+AG148+AR148+BC148+BN148)</f>
        <v>0</v>
      </c>
      <c r="L148" s="8">
        <f t="shared" ref="L148:L179" si="60">SUM(W148+AH148+AS148+BD148+BO148)</f>
        <v>0</v>
      </c>
      <c r="M148" s="8">
        <f t="shared" ref="M148:M179" si="61">SUM(X148+AI148+AT148+BE148+BP148)</f>
        <v>0</v>
      </c>
      <c r="N148" s="7"/>
      <c r="O148" s="2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</row>
    <row r="149" spans="1:69" x14ac:dyDescent="0.2">
      <c r="A149" s="5" t="s">
        <v>112</v>
      </c>
      <c r="B149" s="11">
        <v>90</v>
      </c>
      <c r="C149" s="5"/>
      <c r="D149" s="8">
        <f t="shared" si="52"/>
        <v>0</v>
      </c>
      <c r="E149" s="8">
        <f t="shared" si="53"/>
        <v>0</v>
      </c>
      <c r="F149" s="8">
        <f t="shared" si="54"/>
        <v>0</v>
      </c>
      <c r="G149" s="8">
        <f t="shared" si="55"/>
        <v>0</v>
      </c>
      <c r="H149" s="8">
        <f t="shared" si="56"/>
        <v>0</v>
      </c>
      <c r="I149" s="8">
        <f t="shared" si="57"/>
        <v>0</v>
      </c>
      <c r="J149" s="8">
        <f t="shared" si="58"/>
        <v>0</v>
      </c>
      <c r="K149" s="8">
        <f t="shared" si="59"/>
        <v>0</v>
      </c>
      <c r="L149" s="8">
        <f t="shared" si="60"/>
        <v>0</v>
      </c>
      <c r="M149" s="8">
        <f t="shared" si="61"/>
        <v>0</v>
      </c>
      <c r="N149" s="7">
        <f t="shared" ref="N149:N180" si="62">SUM(Y149+AJ149+AU149+BF149+BQ149)</f>
        <v>0</v>
      </c>
      <c r="O149" s="2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</row>
    <row r="150" spans="1:69" x14ac:dyDescent="0.2">
      <c r="A150" s="5" t="s">
        <v>111</v>
      </c>
      <c r="B150" s="11">
        <v>6.3376838000000006</v>
      </c>
      <c r="C150" s="5"/>
      <c r="D150" s="8">
        <f t="shared" si="52"/>
        <v>0</v>
      </c>
      <c r="E150" s="8">
        <f t="shared" si="53"/>
        <v>0</v>
      </c>
      <c r="F150" s="8">
        <f t="shared" si="54"/>
        <v>0</v>
      </c>
      <c r="G150" s="8">
        <f t="shared" si="55"/>
        <v>0</v>
      </c>
      <c r="H150" s="8">
        <f t="shared" si="56"/>
        <v>0</v>
      </c>
      <c r="I150" s="8">
        <f t="shared" si="57"/>
        <v>0</v>
      </c>
      <c r="J150" s="8">
        <f t="shared" si="58"/>
        <v>0</v>
      </c>
      <c r="K150" s="8">
        <f t="shared" si="59"/>
        <v>0</v>
      </c>
      <c r="L150" s="8">
        <f t="shared" si="60"/>
        <v>0</v>
      </c>
      <c r="M150" s="8">
        <f t="shared" si="61"/>
        <v>0</v>
      </c>
      <c r="N150" s="7">
        <f t="shared" si="62"/>
        <v>0</v>
      </c>
      <c r="O150" s="2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</row>
    <row r="151" spans="1:69" x14ac:dyDescent="0.2">
      <c r="A151" s="5" t="s">
        <v>110</v>
      </c>
      <c r="B151" s="11">
        <v>76.541120599999999</v>
      </c>
      <c r="C151" s="5"/>
      <c r="D151" s="8">
        <f t="shared" si="52"/>
        <v>0</v>
      </c>
      <c r="E151" s="8">
        <f t="shared" si="53"/>
        <v>0</v>
      </c>
      <c r="F151" s="8">
        <f t="shared" si="54"/>
        <v>0</v>
      </c>
      <c r="G151" s="8">
        <f t="shared" si="55"/>
        <v>0</v>
      </c>
      <c r="H151" s="8">
        <f t="shared" si="56"/>
        <v>0</v>
      </c>
      <c r="I151" s="8">
        <f t="shared" si="57"/>
        <v>0</v>
      </c>
      <c r="J151" s="8">
        <f t="shared" si="58"/>
        <v>0</v>
      </c>
      <c r="K151" s="8">
        <f t="shared" si="59"/>
        <v>0</v>
      </c>
      <c r="L151" s="8">
        <f t="shared" si="60"/>
        <v>0</v>
      </c>
      <c r="M151" s="8">
        <f t="shared" si="61"/>
        <v>0</v>
      </c>
      <c r="N151" s="7">
        <f t="shared" si="62"/>
        <v>0</v>
      </c>
      <c r="O151" s="2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</row>
    <row r="152" spans="1:69" x14ac:dyDescent="0.2">
      <c r="A152" s="5" t="s">
        <v>109</v>
      </c>
      <c r="B152" s="11">
        <v>3.2199699999999998E-2</v>
      </c>
      <c r="C152" s="5"/>
      <c r="D152" s="8">
        <f t="shared" si="52"/>
        <v>0</v>
      </c>
      <c r="E152" s="8">
        <f t="shared" si="53"/>
        <v>0</v>
      </c>
      <c r="F152" s="8">
        <f t="shared" si="54"/>
        <v>0</v>
      </c>
      <c r="G152" s="8">
        <f t="shared" si="55"/>
        <v>0</v>
      </c>
      <c r="H152" s="8">
        <f t="shared" si="56"/>
        <v>0</v>
      </c>
      <c r="I152" s="8">
        <f t="shared" si="57"/>
        <v>0</v>
      </c>
      <c r="J152" s="8">
        <f t="shared" si="58"/>
        <v>0</v>
      </c>
      <c r="K152" s="8">
        <f t="shared" si="59"/>
        <v>0</v>
      </c>
      <c r="L152" s="8">
        <f t="shared" si="60"/>
        <v>0</v>
      </c>
      <c r="M152" s="8">
        <f t="shared" si="61"/>
        <v>0</v>
      </c>
      <c r="N152" s="7">
        <f t="shared" si="62"/>
        <v>0</v>
      </c>
      <c r="O152" s="2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</row>
    <row r="153" spans="1:69" x14ac:dyDescent="0.2">
      <c r="A153" s="5" t="s">
        <v>108</v>
      </c>
      <c r="B153" s="11">
        <v>82.355892600000004</v>
      </c>
      <c r="C153" s="5"/>
      <c r="D153" s="8">
        <f t="shared" si="52"/>
        <v>0</v>
      </c>
      <c r="E153" s="8">
        <f t="shared" si="53"/>
        <v>0</v>
      </c>
      <c r="F153" s="8">
        <f t="shared" si="54"/>
        <v>0</v>
      </c>
      <c r="G153" s="8">
        <f t="shared" si="55"/>
        <v>0</v>
      </c>
      <c r="H153" s="8">
        <f t="shared" si="56"/>
        <v>0</v>
      </c>
      <c r="I153" s="8">
        <f t="shared" si="57"/>
        <v>0</v>
      </c>
      <c r="J153" s="8">
        <f t="shared" si="58"/>
        <v>0</v>
      </c>
      <c r="K153" s="8">
        <f t="shared" si="59"/>
        <v>0</v>
      </c>
      <c r="L153" s="8">
        <f t="shared" si="60"/>
        <v>0</v>
      </c>
      <c r="M153" s="8">
        <f t="shared" si="61"/>
        <v>0</v>
      </c>
      <c r="N153" s="7">
        <f t="shared" si="62"/>
        <v>0</v>
      </c>
      <c r="O153" s="2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</row>
    <row r="154" spans="1:69" x14ac:dyDescent="0.2">
      <c r="A154" s="5" t="s">
        <v>107</v>
      </c>
      <c r="B154" s="11">
        <v>51.4281164</v>
      </c>
      <c r="C154" s="5"/>
      <c r="D154" s="8">
        <f t="shared" si="52"/>
        <v>0</v>
      </c>
      <c r="E154" s="8">
        <f t="shared" si="53"/>
        <v>0</v>
      </c>
      <c r="F154" s="8">
        <f t="shared" si="54"/>
        <v>0</v>
      </c>
      <c r="G154" s="8">
        <f t="shared" si="55"/>
        <v>0</v>
      </c>
      <c r="H154" s="8">
        <f t="shared" si="56"/>
        <v>0</v>
      </c>
      <c r="I154" s="8">
        <f t="shared" si="57"/>
        <v>0</v>
      </c>
      <c r="J154" s="8">
        <f t="shared" si="58"/>
        <v>0</v>
      </c>
      <c r="K154" s="8">
        <f t="shared" si="59"/>
        <v>0</v>
      </c>
      <c r="L154" s="8">
        <f t="shared" si="60"/>
        <v>0</v>
      </c>
      <c r="M154" s="8">
        <f t="shared" si="61"/>
        <v>0</v>
      </c>
      <c r="N154" s="7">
        <f t="shared" si="62"/>
        <v>0</v>
      </c>
      <c r="O154" s="2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</row>
    <row r="155" spans="1:69" x14ac:dyDescent="0.2">
      <c r="A155" s="5" t="s">
        <v>106</v>
      </c>
      <c r="B155" s="11"/>
      <c r="C155" s="5"/>
      <c r="D155" s="8">
        <f t="shared" si="52"/>
        <v>0</v>
      </c>
      <c r="E155" s="8">
        <f t="shared" si="53"/>
        <v>0</v>
      </c>
      <c r="F155" s="8">
        <f t="shared" si="54"/>
        <v>0</v>
      </c>
      <c r="G155" s="8">
        <f t="shared" si="55"/>
        <v>0</v>
      </c>
      <c r="H155" s="8">
        <f t="shared" si="56"/>
        <v>0</v>
      </c>
      <c r="I155" s="8">
        <f t="shared" si="57"/>
        <v>0</v>
      </c>
      <c r="J155" s="8">
        <f t="shared" si="58"/>
        <v>0</v>
      </c>
      <c r="K155" s="8">
        <f t="shared" si="59"/>
        <v>0</v>
      </c>
      <c r="L155" s="8">
        <f t="shared" si="60"/>
        <v>0</v>
      </c>
      <c r="M155" s="8">
        <f t="shared" si="61"/>
        <v>0</v>
      </c>
      <c r="N155" s="7">
        <f t="shared" si="62"/>
        <v>0</v>
      </c>
      <c r="O155" s="2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</row>
    <row r="156" spans="1:69" x14ac:dyDescent="0.2">
      <c r="A156" s="5" t="s">
        <v>105</v>
      </c>
      <c r="B156" s="11">
        <v>12.225532400000001</v>
      </c>
      <c r="C156" s="12" t="s">
        <v>15</v>
      </c>
      <c r="D156" s="8">
        <f t="shared" si="52"/>
        <v>46582081</v>
      </c>
      <c r="E156" s="8">
        <f t="shared" si="53"/>
        <v>2851411</v>
      </c>
      <c r="F156" s="8">
        <f t="shared" si="54"/>
        <v>3853359</v>
      </c>
      <c r="G156" s="8">
        <f t="shared" si="55"/>
        <v>3209874</v>
      </c>
      <c r="H156" s="8">
        <f t="shared" si="56"/>
        <v>1798751</v>
      </c>
      <c r="I156" s="8">
        <f t="shared" si="57"/>
        <v>2689389</v>
      </c>
      <c r="J156" s="8">
        <f t="shared" si="58"/>
        <v>4649387</v>
      </c>
      <c r="K156" s="8">
        <f t="shared" si="59"/>
        <v>6885070</v>
      </c>
      <c r="L156" s="8">
        <f t="shared" si="60"/>
        <v>6713365</v>
      </c>
      <c r="M156" s="8">
        <f t="shared" si="61"/>
        <v>6724725</v>
      </c>
      <c r="N156" s="7">
        <f t="shared" si="62"/>
        <v>7206750</v>
      </c>
      <c r="O156" s="10">
        <v>7559194</v>
      </c>
      <c r="P156" s="9">
        <v>653877</v>
      </c>
      <c r="Q156" s="9">
        <v>787240</v>
      </c>
      <c r="R156" s="9">
        <v>579310</v>
      </c>
      <c r="S156" s="9">
        <v>423747</v>
      </c>
      <c r="T156" s="9">
        <v>772107</v>
      </c>
      <c r="U156" s="9">
        <v>735375</v>
      </c>
      <c r="V156" s="9">
        <v>1373250</v>
      </c>
      <c r="W156" s="9">
        <v>999071</v>
      </c>
      <c r="X156" s="9">
        <v>567531</v>
      </c>
      <c r="Y156" s="9">
        <v>667686</v>
      </c>
      <c r="Z156" s="9">
        <v>2223365</v>
      </c>
      <c r="AA156" s="9">
        <v>198339</v>
      </c>
      <c r="AB156" s="9">
        <v>152764</v>
      </c>
      <c r="AC156" s="9">
        <v>584089</v>
      </c>
      <c r="AD156" s="9">
        <v>106247</v>
      </c>
      <c r="AE156" s="9">
        <v>74313</v>
      </c>
      <c r="AF156" s="9">
        <v>192935</v>
      </c>
      <c r="AG156" s="9">
        <v>232690</v>
      </c>
      <c r="AH156" s="9">
        <v>170961</v>
      </c>
      <c r="AI156" s="9">
        <v>202036</v>
      </c>
      <c r="AJ156" s="9">
        <v>308991</v>
      </c>
      <c r="AK156" s="9">
        <v>3962282</v>
      </c>
      <c r="AL156" s="9">
        <v>485922</v>
      </c>
      <c r="AM156" s="9">
        <v>457394</v>
      </c>
      <c r="AN156" s="9">
        <v>371405</v>
      </c>
      <c r="AO156" s="9">
        <v>248313</v>
      </c>
      <c r="AP156" s="9">
        <v>287015</v>
      </c>
      <c r="AQ156" s="9">
        <v>522501</v>
      </c>
      <c r="AR156" s="9">
        <v>380752</v>
      </c>
      <c r="AS156" s="9">
        <v>279552</v>
      </c>
      <c r="AT156" s="9">
        <v>485421</v>
      </c>
      <c r="AU156" s="9">
        <v>444007</v>
      </c>
      <c r="AV156" s="9">
        <v>14689459</v>
      </c>
      <c r="AW156" s="9">
        <v>760630</v>
      </c>
      <c r="AX156" s="9">
        <v>801513</v>
      </c>
      <c r="AY156" s="9">
        <v>632208</v>
      </c>
      <c r="AZ156" s="9">
        <v>386071</v>
      </c>
      <c r="BA156" s="9">
        <v>924872</v>
      </c>
      <c r="BB156" s="9">
        <v>1874217</v>
      </c>
      <c r="BC156" s="9">
        <v>2081758</v>
      </c>
      <c r="BD156" s="9">
        <v>1956064</v>
      </c>
      <c r="BE156" s="9">
        <v>2218805</v>
      </c>
      <c r="BF156" s="9">
        <v>3053321</v>
      </c>
      <c r="BG156" s="9">
        <v>18147781</v>
      </c>
      <c r="BH156" s="9">
        <v>752643</v>
      </c>
      <c r="BI156" s="9">
        <v>1654448</v>
      </c>
      <c r="BJ156" s="9">
        <v>1042862</v>
      </c>
      <c r="BK156" s="9">
        <v>634373</v>
      </c>
      <c r="BL156" s="9">
        <v>631082</v>
      </c>
      <c r="BM156" s="9">
        <v>1324359</v>
      </c>
      <c r="BN156" s="9">
        <v>2816620</v>
      </c>
      <c r="BO156" s="9">
        <v>3307717</v>
      </c>
      <c r="BP156" s="9">
        <v>3250932</v>
      </c>
      <c r="BQ156" s="9">
        <v>2732745</v>
      </c>
    </row>
    <row r="157" spans="1:69" x14ac:dyDescent="0.2">
      <c r="A157" s="5" t="s">
        <v>104</v>
      </c>
      <c r="B157" s="11">
        <v>80.8898832</v>
      </c>
      <c r="C157" s="5"/>
      <c r="D157" s="8">
        <f t="shared" si="52"/>
        <v>0</v>
      </c>
      <c r="E157" s="8">
        <f t="shared" si="53"/>
        <v>0</v>
      </c>
      <c r="F157" s="8">
        <f t="shared" si="54"/>
        <v>0</v>
      </c>
      <c r="G157" s="8">
        <f t="shared" si="55"/>
        <v>0</v>
      </c>
      <c r="H157" s="8">
        <f t="shared" si="56"/>
        <v>0</v>
      </c>
      <c r="I157" s="8">
        <f t="shared" si="57"/>
        <v>0</v>
      </c>
      <c r="J157" s="8">
        <f t="shared" si="58"/>
        <v>0</v>
      </c>
      <c r="K157" s="8">
        <f t="shared" si="59"/>
        <v>0</v>
      </c>
      <c r="L157" s="8">
        <f t="shared" si="60"/>
        <v>0</v>
      </c>
      <c r="M157" s="8">
        <f t="shared" si="61"/>
        <v>0</v>
      </c>
      <c r="N157" s="7">
        <f t="shared" si="62"/>
        <v>0</v>
      </c>
      <c r="O157" s="2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</row>
    <row r="158" spans="1:69" x14ac:dyDescent="0.2">
      <c r="A158" s="5" t="s">
        <v>103</v>
      </c>
      <c r="B158" s="6"/>
      <c r="C158" s="5"/>
      <c r="D158" s="8">
        <f t="shared" si="52"/>
        <v>0</v>
      </c>
      <c r="E158" s="8">
        <f t="shared" si="53"/>
        <v>0</v>
      </c>
      <c r="F158" s="8">
        <f t="shared" si="54"/>
        <v>0</v>
      </c>
      <c r="G158" s="8">
        <f t="shared" si="55"/>
        <v>0</v>
      </c>
      <c r="H158" s="8">
        <f t="shared" si="56"/>
        <v>0</v>
      </c>
      <c r="I158" s="8">
        <f t="shared" si="57"/>
        <v>0</v>
      </c>
      <c r="J158" s="8">
        <f t="shared" si="58"/>
        <v>0</v>
      </c>
      <c r="K158" s="8">
        <f t="shared" si="59"/>
        <v>0</v>
      </c>
      <c r="L158" s="8">
        <f t="shared" si="60"/>
        <v>0</v>
      </c>
      <c r="M158" s="8">
        <f t="shared" si="61"/>
        <v>0</v>
      </c>
      <c r="N158" s="7">
        <f t="shared" si="62"/>
        <v>0</v>
      </c>
      <c r="O158" s="2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</row>
    <row r="159" spans="1:69" x14ac:dyDescent="0.2">
      <c r="A159" s="5" t="s">
        <v>102</v>
      </c>
      <c r="B159" s="6"/>
      <c r="C159" s="5"/>
      <c r="D159" s="8">
        <f t="shared" si="52"/>
        <v>0</v>
      </c>
      <c r="E159" s="8">
        <f t="shared" si="53"/>
        <v>0</v>
      </c>
      <c r="F159" s="8">
        <f t="shared" si="54"/>
        <v>0</v>
      </c>
      <c r="G159" s="8">
        <f t="shared" si="55"/>
        <v>0</v>
      </c>
      <c r="H159" s="8">
        <f t="shared" si="56"/>
        <v>0</v>
      </c>
      <c r="I159" s="8">
        <f t="shared" si="57"/>
        <v>0</v>
      </c>
      <c r="J159" s="8">
        <f t="shared" si="58"/>
        <v>0</v>
      </c>
      <c r="K159" s="8">
        <f t="shared" si="59"/>
        <v>0</v>
      </c>
      <c r="L159" s="8">
        <f t="shared" si="60"/>
        <v>0</v>
      </c>
      <c r="M159" s="8">
        <f t="shared" si="61"/>
        <v>0</v>
      </c>
      <c r="N159" s="7">
        <f t="shared" si="62"/>
        <v>0</v>
      </c>
      <c r="O159" s="2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</row>
    <row r="160" spans="1:69" x14ac:dyDescent="0.2">
      <c r="A160" s="5" t="s">
        <v>101</v>
      </c>
      <c r="B160" s="6"/>
      <c r="C160" s="5"/>
      <c r="D160" s="8">
        <f t="shared" si="52"/>
        <v>0</v>
      </c>
      <c r="E160" s="8">
        <f t="shared" si="53"/>
        <v>0</v>
      </c>
      <c r="F160" s="8">
        <f t="shared" si="54"/>
        <v>0</v>
      </c>
      <c r="G160" s="8">
        <f t="shared" si="55"/>
        <v>0</v>
      </c>
      <c r="H160" s="8">
        <f t="shared" si="56"/>
        <v>0</v>
      </c>
      <c r="I160" s="8">
        <f t="shared" si="57"/>
        <v>0</v>
      </c>
      <c r="J160" s="8">
        <f t="shared" si="58"/>
        <v>0</v>
      </c>
      <c r="K160" s="8">
        <f t="shared" si="59"/>
        <v>0</v>
      </c>
      <c r="L160" s="8">
        <f t="shared" si="60"/>
        <v>0</v>
      </c>
      <c r="M160" s="8">
        <f t="shared" si="61"/>
        <v>0</v>
      </c>
      <c r="N160" s="7">
        <f t="shared" si="62"/>
        <v>0</v>
      </c>
      <c r="O160" s="2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</row>
    <row r="161" spans="1:69" x14ac:dyDescent="0.2">
      <c r="A161" s="5" t="s">
        <v>100</v>
      </c>
      <c r="B161" s="11">
        <v>30.410413899999998</v>
      </c>
      <c r="C161" s="5"/>
      <c r="D161" s="8">
        <f t="shared" si="52"/>
        <v>0</v>
      </c>
      <c r="E161" s="8">
        <f t="shared" si="53"/>
        <v>0</v>
      </c>
      <c r="F161" s="8">
        <f t="shared" si="54"/>
        <v>0</v>
      </c>
      <c r="G161" s="8">
        <f t="shared" si="55"/>
        <v>0</v>
      </c>
      <c r="H161" s="8">
        <f t="shared" si="56"/>
        <v>0</v>
      </c>
      <c r="I161" s="8">
        <f t="shared" si="57"/>
        <v>0</v>
      </c>
      <c r="J161" s="8">
        <f t="shared" si="58"/>
        <v>0</v>
      </c>
      <c r="K161" s="8">
        <f t="shared" si="59"/>
        <v>0</v>
      </c>
      <c r="L161" s="8">
        <f t="shared" si="60"/>
        <v>0</v>
      </c>
      <c r="M161" s="8">
        <f t="shared" si="61"/>
        <v>0</v>
      </c>
      <c r="N161" s="7">
        <f t="shared" si="62"/>
        <v>0</v>
      </c>
      <c r="O161" s="2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</row>
    <row r="162" spans="1:69" x14ac:dyDescent="0.2">
      <c r="A162" s="5" t="s">
        <v>99</v>
      </c>
      <c r="B162" s="11">
        <v>11.998385000000001</v>
      </c>
      <c r="C162" s="5"/>
      <c r="D162" s="8">
        <f t="shared" si="52"/>
        <v>0</v>
      </c>
      <c r="E162" s="8">
        <f t="shared" si="53"/>
        <v>0</v>
      </c>
      <c r="F162" s="8">
        <f t="shared" si="54"/>
        <v>0</v>
      </c>
      <c r="G162" s="8">
        <f t="shared" si="55"/>
        <v>0</v>
      </c>
      <c r="H162" s="8">
        <f t="shared" si="56"/>
        <v>0</v>
      </c>
      <c r="I162" s="8">
        <f t="shared" si="57"/>
        <v>0</v>
      </c>
      <c r="J162" s="8">
        <f t="shared" si="58"/>
        <v>0</v>
      </c>
      <c r="K162" s="8">
        <f t="shared" si="59"/>
        <v>0</v>
      </c>
      <c r="L162" s="8">
        <f t="shared" si="60"/>
        <v>0</v>
      </c>
      <c r="M162" s="8">
        <f t="shared" si="61"/>
        <v>0</v>
      </c>
      <c r="N162" s="7">
        <f t="shared" si="62"/>
        <v>0</v>
      </c>
      <c r="O162" s="2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</row>
    <row r="163" spans="1:69" x14ac:dyDescent="0.2">
      <c r="A163" s="5" t="s">
        <v>98</v>
      </c>
      <c r="B163" s="11">
        <v>65.944585000000004</v>
      </c>
      <c r="C163" s="5"/>
      <c r="D163" s="8">
        <f t="shared" si="52"/>
        <v>486226</v>
      </c>
      <c r="E163" s="8">
        <f t="shared" si="53"/>
        <v>268500</v>
      </c>
      <c r="F163" s="8">
        <f t="shared" si="54"/>
        <v>116174</v>
      </c>
      <c r="G163" s="8">
        <f t="shared" si="55"/>
        <v>83000</v>
      </c>
      <c r="H163" s="8">
        <f t="shared" si="56"/>
        <v>0</v>
      </c>
      <c r="I163" s="8">
        <f t="shared" si="57"/>
        <v>0</v>
      </c>
      <c r="J163" s="8">
        <f t="shared" si="58"/>
        <v>0</v>
      </c>
      <c r="K163" s="8">
        <f t="shared" si="59"/>
        <v>0</v>
      </c>
      <c r="L163" s="8">
        <f t="shared" si="60"/>
        <v>0</v>
      </c>
      <c r="M163" s="8">
        <f t="shared" si="61"/>
        <v>0</v>
      </c>
      <c r="N163" s="7">
        <f t="shared" si="62"/>
        <v>18552</v>
      </c>
      <c r="O163" s="10">
        <v>486226</v>
      </c>
      <c r="P163" s="9">
        <v>268500</v>
      </c>
      <c r="Q163" s="9">
        <v>116174</v>
      </c>
      <c r="R163" s="9">
        <v>83000</v>
      </c>
      <c r="S163" s="1"/>
      <c r="T163" s="1"/>
      <c r="U163" s="1"/>
      <c r="V163" s="1"/>
      <c r="W163" s="1"/>
      <c r="X163" s="1"/>
      <c r="Y163" s="9">
        <v>18552</v>
      </c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</row>
    <row r="164" spans="1:69" x14ac:dyDescent="0.2">
      <c r="A164" s="5" t="s">
        <v>97</v>
      </c>
      <c r="B164" s="11">
        <v>83.925267599999998</v>
      </c>
      <c r="C164" s="5"/>
      <c r="D164" s="8">
        <f t="shared" si="52"/>
        <v>196891</v>
      </c>
      <c r="E164" s="8">
        <f t="shared" si="53"/>
        <v>0</v>
      </c>
      <c r="F164" s="8">
        <f t="shared" si="54"/>
        <v>68810</v>
      </c>
      <c r="G164" s="8">
        <f t="shared" si="55"/>
        <v>0</v>
      </c>
      <c r="H164" s="8">
        <f t="shared" si="56"/>
        <v>0</v>
      </c>
      <c r="I164" s="8">
        <f t="shared" si="57"/>
        <v>0</v>
      </c>
      <c r="J164" s="8">
        <f t="shared" si="58"/>
        <v>92206</v>
      </c>
      <c r="K164" s="8">
        <f t="shared" si="59"/>
        <v>0</v>
      </c>
      <c r="L164" s="8">
        <f t="shared" si="60"/>
        <v>18525</v>
      </c>
      <c r="M164" s="8">
        <f t="shared" si="61"/>
        <v>0</v>
      </c>
      <c r="N164" s="7">
        <f t="shared" si="62"/>
        <v>17350</v>
      </c>
      <c r="O164" s="2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9">
        <v>196891</v>
      </c>
      <c r="BH164" s="1"/>
      <c r="BI164" s="9">
        <v>68810</v>
      </c>
      <c r="BJ164" s="1"/>
      <c r="BK164" s="1"/>
      <c r="BL164" s="1"/>
      <c r="BM164" s="9">
        <v>92206</v>
      </c>
      <c r="BN164" s="1"/>
      <c r="BO164" s="9">
        <v>18525</v>
      </c>
      <c r="BP164" s="1"/>
      <c r="BQ164" s="9">
        <v>17350</v>
      </c>
    </row>
    <row r="165" spans="1:69" x14ac:dyDescent="0.2">
      <c r="A165" s="5" t="s">
        <v>96</v>
      </c>
      <c r="B165" s="11">
        <v>65.514691400000004</v>
      </c>
      <c r="C165" s="5"/>
      <c r="D165" s="8">
        <f t="shared" si="52"/>
        <v>0</v>
      </c>
      <c r="E165" s="8">
        <f t="shared" si="53"/>
        <v>0</v>
      </c>
      <c r="F165" s="8">
        <f t="shared" si="54"/>
        <v>0</v>
      </c>
      <c r="G165" s="8">
        <f t="shared" si="55"/>
        <v>0</v>
      </c>
      <c r="H165" s="8">
        <f t="shared" si="56"/>
        <v>0</v>
      </c>
      <c r="I165" s="8">
        <f t="shared" si="57"/>
        <v>0</v>
      </c>
      <c r="J165" s="8">
        <f t="shared" si="58"/>
        <v>0</v>
      </c>
      <c r="K165" s="8">
        <f t="shared" si="59"/>
        <v>0</v>
      </c>
      <c r="L165" s="8">
        <f t="shared" si="60"/>
        <v>0</v>
      </c>
      <c r="M165" s="8">
        <f t="shared" si="61"/>
        <v>0</v>
      </c>
      <c r="N165" s="7">
        <f t="shared" si="62"/>
        <v>0</v>
      </c>
      <c r="O165" s="2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</row>
    <row r="166" spans="1:69" x14ac:dyDescent="0.2">
      <c r="A166" s="5" t="s">
        <v>95</v>
      </c>
      <c r="B166" s="11">
        <v>67.172774199999992</v>
      </c>
      <c r="C166" s="5"/>
      <c r="D166" s="8">
        <f t="shared" si="52"/>
        <v>0</v>
      </c>
      <c r="E166" s="8">
        <f t="shared" si="53"/>
        <v>0</v>
      </c>
      <c r="F166" s="8">
        <f t="shared" si="54"/>
        <v>0</v>
      </c>
      <c r="G166" s="8">
        <f t="shared" si="55"/>
        <v>0</v>
      </c>
      <c r="H166" s="8">
        <f t="shared" si="56"/>
        <v>0</v>
      </c>
      <c r="I166" s="8">
        <f t="shared" si="57"/>
        <v>0</v>
      </c>
      <c r="J166" s="8">
        <f t="shared" si="58"/>
        <v>0</v>
      </c>
      <c r="K166" s="8">
        <f t="shared" si="59"/>
        <v>0</v>
      </c>
      <c r="L166" s="8">
        <f t="shared" si="60"/>
        <v>0</v>
      </c>
      <c r="M166" s="8">
        <f t="shared" si="61"/>
        <v>0</v>
      </c>
      <c r="N166" s="7">
        <f t="shared" si="62"/>
        <v>0</v>
      </c>
      <c r="O166" s="2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</row>
    <row r="167" spans="1:69" x14ac:dyDescent="0.2">
      <c r="A167" s="5" t="s">
        <v>94</v>
      </c>
      <c r="B167" s="6"/>
      <c r="C167" s="5"/>
      <c r="D167" s="8">
        <f t="shared" si="52"/>
        <v>0</v>
      </c>
      <c r="E167" s="8">
        <f t="shared" si="53"/>
        <v>0</v>
      </c>
      <c r="F167" s="8">
        <f t="shared" si="54"/>
        <v>0</v>
      </c>
      <c r="G167" s="8">
        <f t="shared" si="55"/>
        <v>0</v>
      </c>
      <c r="H167" s="8">
        <f t="shared" si="56"/>
        <v>0</v>
      </c>
      <c r="I167" s="8">
        <f t="shared" si="57"/>
        <v>0</v>
      </c>
      <c r="J167" s="8">
        <f t="shared" si="58"/>
        <v>0</v>
      </c>
      <c r="K167" s="8">
        <f t="shared" si="59"/>
        <v>0</v>
      </c>
      <c r="L167" s="8">
        <f t="shared" si="60"/>
        <v>0</v>
      </c>
      <c r="M167" s="8">
        <f t="shared" si="61"/>
        <v>0</v>
      </c>
      <c r="N167" s="7">
        <f t="shared" si="62"/>
        <v>0</v>
      </c>
      <c r="O167" s="2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</row>
    <row r="168" spans="1:69" x14ac:dyDescent="0.2">
      <c r="A168" s="5" t="s">
        <v>93</v>
      </c>
      <c r="B168" s="6"/>
      <c r="C168" s="12" t="s">
        <v>15</v>
      </c>
      <c r="D168" s="8">
        <f t="shared" si="52"/>
        <v>1138906</v>
      </c>
      <c r="E168" s="8">
        <f t="shared" si="53"/>
        <v>2</v>
      </c>
      <c r="F168" s="8">
        <f t="shared" si="54"/>
        <v>80000</v>
      </c>
      <c r="G168" s="8">
        <f t="shared" si="55"/>
        <v>142227</v>
      </c>
      <c r="H168" s="8">
        <f t="shared" si="56"/>
        <v>20000</v>
      </c>
      <c r="I168" s="8">
        <f t="shared" si="57"/>
        <v>163791</v>
      </c>
      <c r="J168" s="8">
        <f t="shared" si="58"/>
        <v>87194</v>
      </c>
      <c r="K168" s="8">
        <f t="shared" si="59"/>
        <v>222838</v>
      </c>
      <c r="L168" s="8">
        <f t="shared" si="60"/>
        <v>114886</v>
      </c>
      <c r="M168" s="8">
        <f t="shared" si="61"/>
        <v>225518</v>
      </c>
      <c r="N168" s="7">
        <f t="shared" si="62"/>
        <v>82450</v>
      </c>
      <c r="O168" s="10">
        <v>546703</v>
      </c>
      <c r="P168" s="1"/>
      <c r="Q168" s="1"/>
      <c r="R168" s="9">
        <v>115000</v>
      </c>
      <c r="S168" s="9">
        <v>20000</v>
      </c>
      <c r="T168" s="9">
        <v>156279</v>
      </c>
      <c r="U168" s="9">
        <v>64763</v>
      </c>
      <c r="V168" s="9">
        <v>32233</v>
      </c>
      <c r="W168" s="9">
        <v>16661</v>
      </c>
      <c r="X168" s="9">
        <v>99561</v>
      </c>
      <c r="Y168" s="9">
        <v>42206</v>
      </c>
      <c r="Z168" s="9">
        <v>441086</v>
      </c>
      <c r="AA168" s="1"/>
      <c r="AB168" s="1"/>
      <c r="AC168" s="9">
        <v>11267</v>
      </c>
      <c r="AD168" s="1"/>
      <c r="AE168" s="9">
        <v>7512</v>
      </c>
      <c r="AF168" s="9">
        <v>22431</v>
      </c>
      <c r="AG168" s="9">
        <v>162462</v>
      </c>
      <c r="AH168" s="9">
        <v>91225</v>
      </c>
      <c r="AI168" s="9">
        <v>105945</v>
      </c>
      <c r="AJ168" s="9">
        <v>40244</v>
      </c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9">
        <v>80036</v>
      </c>
      <c r="AW168" s="9">
        <v>2</v>
      </c>
      <c r="AX168" s="9">
        <v>80000</v>
      </c>
      <c r="AY168" s="9">
        <v>34</v>
      </c>
      <c r="AZ168" s="1"/>
      <c r="BA168" s="1"/>
      <c r="BB168" s="1"/>
      <c r="BC168" s="1"/>
      <c r="BD168" s="1"/>
      <c r="BE168" s="1"/>
      <c r="BF168" s="1"/>
      <c r="BG168" s="9">
        <v>71081</v>
      </c>
      <c r="BH168" s="1"/>
      <c r="BI168" s="1"/>
      <c r="BJ168" s="9">
        <v>15926</v>
      </c>
      <c r="BK168" s="1"/>
      <c r="BL168" s="1"/>
      <c r="BM168" s="1"/>
      <c r="BN168" s="9">
        <v>28143</v>
      </c>
      <c r="BO168" s="9">
        <v>7000</v>
      </c>
      <c r="BP168" s="9">
        <v>20012</v>
      </c>
      <c r="BQ168" s="1"/>
    </row>
    <row r="169" spans="1:69" x14ac:dyDescent="0.2">
      <c r="A169" s="5" t="s">
        <v>92</v>
      </c>
      <c r="B169" s="6"/>
      <c r="C169" s="5"/>
      <c r="D169" s="8">
        <f t="shared" si="52"/>
        <v>0</v>
      </c>
      <c r="E169" s="8">
        <f t="shared" si="53"/>
        <v>0</v>
      </c>
      <c r="F169" s="8">
        <f t="shared" si="54"/>
        <v>0</v>
      </c>
      <c r="G169" s="8">
        <f t="shared" si="55"/>
        <v>0</v>
      </c>
      <c r="H169" s="8">
        <f t="shared" si="56"/>
        <v>0</v>
      </c>
      <c r="I169" s="8">
        <f t="shared" si="57"/>
        <v>0</v>
      </c>
      <c r="J169" s="8">
        <f t="shared" si="58"/>
        <v>0</v>
      </c>
      <c r="K169" s="8">
        <f t="shared" si="59"/>
        <v>0</v>
      </c>
      <c r="L169" s="8">
        <f t="shared" si="60"/>
        <v>0</v>
      </c>
      <c r="M169" s="8">
        <f t="shared" si="61"/>
        <v>0</v>
      </c>
      <c r="N169" s="7">
        <f t="shared" si="62"/>
        <v>0</v>
      </c>
      <c r="O169" s="2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</row>
    <row r="170" spans="1:69" x14ac:dyDescent="0.2">
      <c r="A170" s="5" t="s">
        <v>91</v>
      </c>
      <c r="B170" s="6"/>
      <c r="C170" s="5"/>
      <c r="D170" s="8">
        <f t="shared" si="52"/>
        <v>0</v>
      </c>
      <c r="E170" s="8">
        <f t="shared" si="53"/>
        <v>0</v>
      </c>
      <c r="F170" s="8">
        <f t="shared" si="54"/>
        <v>0</v>
      </c>
      <c r="G170" s="8">
        <f t="shared" si="55"/>
        <v>0</v>
      </c>
      <c r="H170" s="8">
        <f t="shared" si="56"/>
        <v>0</v>
      </c>
      <c r="I170" s="8">
        <f t="shared" si="57"/>
        <v>0</v>
      </c>
      <c r="J170" s="8">
        <f t="shared" si="58"/>
        <v>0</v>
      </c>
      <c r="K170" s="8">
        <f t="shared" si="59"/>
        <v>0</v>
      </c>
      <c r="L170" s="8">
        <f t="shared" si="60"/>
        <v>0</v>
      </c>
      <c r="M170" s="8">
        <f t="shared" si="61"/>
        <v>0</v>
      </c>
      <c r="N170" s="7">
        <f t="shared" si="62"/>
        <v>0</v>
      </c>
      <c r="O170" s="2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</row>
    <row r="171" spans="1:69" x14ac:dyDescent="0.2">
      <c r="A171" s="5" t="s">
        <v>90</v>
      </c>
      <c r="B171" s="6"/>
      <c r="C171" s="12" t="s">
        <v>15</v>
      </c>
      <c r="D171" s="8">
        <f t="shared" si="52"/>
        <v>4615</v>
      </c>
      <c r="E171" s="8">
        <f t="shared" si="53"/>
        <v>2300</v>
      </c>
      <c r="F171" s="8">
        <f t="shared" si="54"/>
        <v>0</v>
      </c>
      <c r="G171" s="8">
        <f t="shared" si="55"/>
        <v>0</v>
      </c>
      <c r="H171" s="8">
        <f t="shared" si="56"/>
        <v>900</v>
      </c>
      <c r="I171" s="8">
        <f t="shared" si="57"/>
        <v>0</v>
      </c>
      <c r="J171" s="8">
        <f t="shared" si="58"/>
        <v>0</v>
      </c>
      <c r="K171" s="8">
        <f t="shared" si="59"/>
        <v>0</v>
      </c>
      <c r="L171" s="8">
        <f t="shared" si="60"/>
        <v>0</v>
      </c>
      <c r="M171" s="8">
        <f t="shared" si="61"/>
        <v>0</v>
      </c>
      <c r="N171" s="7">
        <f t="shared" si="62"/>
        <v>1415</v>
      </c>
      <c r="O171" s="2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9">
        <v>1415</v>
      </c>
      <c r="AW171" s="1"/>
      <c r="AX171" s="1"/>
      <c r="AY171" s="1"/>
      <c r="AZ171" s="1"/>
      <c r="BA171" s="1"/>
      <c r="BB171" s="1"/>
      <c r="BC171" s="1"/>
      <c r="BD171" s="1"/>
      <c r="BE171" s="1"/>
      <c r="BF171" s="9">
        <v>1415</v>
      </c>
      <c r="BG171" s="9">
        <v>3200</v>
      </c>
      <c r="BH171" s="9">
        <v>2300</v>
      </c>
      <c r="BI171" s="1"/>
      <c r="BJ171" s="1"/>
      <c r="BK171" s="9">
        <v>900</v>
      </c>
      <c r="BL171" s="1"/>
      <c r="BM171" s="1"/>
      <c r="BN171" s="1"/>
      <c r="BO171" s="1"/>
      <c r="BP171" s="1"/>
      <c r="BQ171" s="1"/>
    </row>
    <row r="172" spans="1:69" x14ac:dyDescent="0.2">
      <c r="A172" s="5" t="s">
        <v>89</v>
      </c>
      <c r="B172" s="11">
        <v>44.618231100000003</v>
      </c>
      <c r="C172" s="5"/>
      <c r="D172" s="8">
        <f t="shared" si="52"/>
        <v>129355</v>
      </c>
      <c r="E172" s="8">
        <f t="shared" si="53"/>
        <v>0</v>
      </c>
      <c r="F172" s="8">
        <f t="shared" si="54"/>
        <v>19142</v>
      </c>
      <c r="G172" s="8">
        <f t="shared" si="55"/>
        <v>39916</v>
      </c>
      <c r="H172" s="8">
        <f t="shared" si="56"/>
        <v>0</v>
      </c>
      <c r="I172" s="8">
        <f t="shared" si="57"/>
        <v>0</v>
      </c>
      <c r="J172" s="8">
        <f t="shared" si="58"/>
        <v>0</v>
      </c>
      <c r="K172" s="8">
        <f t="shared" si="59"/>
        <v>0</v>
      </c>
      <c r="L172" s="8">
        <f t="shared" si="60"/>
        <v>0</v>
      </c>
      <c r="M172" s="8">
        <f t="shared" si="61"/>
        <v>33297</v>
      </c>
      <c r="N172" s="7">
        <f t="shared" si="62"/>
        <v>37000</v>
      </c>
      <c r="O172" s="2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9">
        <v>70297</v>
      </c>
      <c r="AW172" s="1"/>
      <c r="AX172" s="1"/>
      <c r="AY172" s="1"/>
      <c r="AZ172" s="1"/>
      <c r="BA172" s="1"/>
      <c r="BB172" s="1"/>
      <c r="BC172" s="1"/>
      <c r="BD172" s="1"/>
      <c r="BE172" s="9">
        <v>33297</v>
      </c>
      <c r="BF172" s="9">
        <v>37000</v>
      </c>
      <c r="BG172" s="9">
        <v>59058</v>
      </c>
      <c r="BH172" s="1"/>
      <c r="BI172" s="9">
        <v>19142</v>
      </c>
      <c r="BJ172" s="9">
        <v>39916</v>
      </c>
      <c r="BK172" s="1"/>
      <c r="BL172" s="1"/>
      <c r="BM172" s="1"/>
      <c r="BN172" s="1"/>
      <c r="BO172" s="1"/>
      <c r="BP172" s="1"/>
      <c r="BQ172" s="1"/>
    </row>
    <row r="173" spans="1:69" x14ac:dyDescent="0.2">
      <c r="A173" s="5" t="s">
        <v>88</v>
      </c>
      <c r="B173" s="11"/>
      <c r="C173" s="5"/>
      <c r="D173" s="8">
        <f t="shared" si="52"/>
        <v>0</v>
      </c>
      <c r="E173" s="8">
        <f t="shared" si="53"/>
        <v>0</v>
      </c>
      <c r="F173" s="8">
        <f t="shared" si="54"/>
        <v>0</v>
      </c>
      <c r="G173" s="8">
        <f t="shared" si="55"/>
        <v>0</v>
      </c>
      <c r="H173" s="8">
        <f t="shared" si="56"/>
        <v>0</v>
      </c>
      <c r="I173" s="8">
        <f t="shared" si="57"/>
        <v>0</v>
      </c>
      <c r="J173" s="8">
        <f t="shared" si="58"/>
        <v>0</v>
      </c>
      <c r="K173" s="8">
        <f t="shared" si="59"/>
        <v>0</v>
      </c>
      <c r="L173" s="8">
        <f t="shared" si="60"/>
        <v>0</v>
      </c>
      <c r="M173" s="8">
        <f t="shared" si="61"/>
        <v>0</v>
      </c>
      <c r="N173" s="7">
        <f t="shared" si="62"/>
        <v>0</v>
      </c>
      <c r="O173" s="2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</row>
    <row r="174" spans="1:69" x14ac:dyDescent="0.2">
      <c r="A174" s="5" t="s">
        <v>87</v>
      </c>
      <c r="B174" s="11">
        <v>80.988919699999997</v>
      </c>
      <c r="C174" s="5"/>
      <c r="D174" s="8">
        <f t="shared" si="52"/>
        <v>1727605</v>
      </c>
      <c r="E174" s="8">
        <f t="shared" si="53"/>
        <v>179373</v>
      </c>
      <c r="F174" s="8">
        <f t="shared" si="54"/>
        <v>218475</v>
      </c>
      <c r="G174" s="8">
        <f t="shared" si="55"/>
        <v>258058</v>
      </c>
      <c r="H174" s="8">
        <f t="shared" si="56"/>
        <v>133067</v>
      </c>
      <c r="I174" s="8">
        <f t="shared" si="57"/>
        <v>149485</v>
      </c>
      <c r="J174" s="8">
        <f t="shared" si="58"/>
        <v>184981</v>
      </c>
      <c r="K174" s="8">
        <f t="shared" si="59"/>
        <v>175203</v>
      </c>
      <c r="L174" s="8">
        <f t="shared" si="60"/>
        <v>133184</v>
      </c>
      <c r="M174" s="8">
        <f t="shared" si="61"/>
        <v>176946</v>
      </c>
      <c r="N174" s="7">
        <f t="shared" si="62"/>
        <v>118833</v>
      </c>
      <c r="O174" s="2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9">
        <v>1727605</v>
      </c>
      <c r="AL174" s="9">
        <v>179373</v>
      </c>
      <c r="AM174" s="9">
        <v>218475</v>
      </c>
      <c r="AN174" s="9">
        <v>258058</v>
      </c>
      <c r="AO174" s="9">
        <v>133067</v>
      </c>
      <c r="AP174" s="9">
        <v>149485</v>
      </c>
      <c r="AQ174" s="9">
        <v>184981</v>
      </c>
      <c r="AR174" s="9">
        <v>175203</v>
      </c>
      <c r="AS174" s="9">
        <v>133184</v>
      </c>
      <c r="AT174" s="9">
        <v>176946</v>
      </c>
      <c r="AU174" s="9">
        <v>118833</v>
      </c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</row>
    <row r="175" spans="1:69" x14ac:dyDescent="0.2">
      <c r="A175" s="5" t="s">
        <v>86</v>
      </c>
      <c r="B175" s="11">
        <v>0.24715050000000002</v>
      </c>
      <c r="C175" s="5"/>
      <c r="D175" s="8">
        <f t="shared" si="52"/>
        <v>0</v>
      </c>
      <c r="E175" s="8">
        <f t="shared" si="53"/>
        <v>0</v>
      </c>
      <c r="F175" s="8">
        <f t="shared" si="54"/>
        <v>0</v>
      </c>
      <c r="G175" s="8">
        <f t="shared" si="55"/>
        <v>0</v>
      </c>
      <c r="H175" s="8">
        <f t="shared" si="56"/>
        <v>0</v>
      </c>
      <c r="I175" s="8">
        <f t="shared" si="57"/>
        <v>0</v>
      </c>
      <c r="J175" s="8">
        <f t="shared" si="58"/>
        <v>0</v>
      </c>
      <c r="K175" s="8">
        <f t="shared" si="59"/>
        <v>0</v>
      </c>
      <c r="L175" s="8">
        <f t="shared" si="60"/>
        <v>0</v>
      </c>
      <c r="M175" s="8">
        <f t="shared" si="61"/>
        <v>0</v>
      </c>
      <c r="N175" s="7">
        <f t="shared" si="62"/>
        <v>0</v>
      </c>
      <c r="O175" s="2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</row>
    <row r="176" spans="1:69" x14ac:dyDescent="0.2">
      <c r="A176" s="5" t="s">
        <v>85</v>
      </c>
      <c r="B176" s="11">
        <v>82.356280400000003</v>
      </c>
      <c r="C176" s="5"/>
      <c r="D176" s="8">
        <f t="shared" si="52"/>
        <v>0</v>
      </c>
      <c r="E176" s="8">
        <f t="shared" si="53"/>
        <v>0</v>
      </c>
      <c r="F176" s="8">
        <f t="shared" si="54"/>
        <v>0</v>
      </c>
      <c r="G176" s="8">
        <f t="shared" si="55"/>
        <v>0</v>
      </c>
      <c r="H176" s="8">
        <f t="shared" si="56"/>
        <v>0</v>
      </c>
      <c r="I176" s="8">
        <f t="shared" si="57"/>
        <v>0</v>
      </c>
      <c r="J176" s="8">
        <f t="shared" si="58"/>
        <v>0</v>
      </c>
      <c r="K176" s="8">
        <f t="shared" si="59"/>
        <v>0</v>
      </c>
      <c r="L176" s="8">
        <f t="shared" si="60"/>
        <v>0</v>
      </c>
      <c r="M176" s="8">
        <f t="shared" si="61"/>
        <v>0</v>
      </c>
      <c r="N176" s="7">
        <f t="shared" si="62"/>
        <v>0</v>
      </c>
      <c r="O176" s="2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</row>
    <row r="177" spans="1:69" x14ac:dyDescent="0.2">
      <c r="A177" s="5" t="s">
        <v>84</v>
      </c>
      <c r="B177" s="11">
        <v>2.2199999999999999E-14</v>
      </c>
      <c r="C177" s="12" t="s">
        <v>15</v>
      </c>
      <c r="D177" s="8">
        <f t="shared" si="52"/>
        <v>536</v>
      </c>
      <c r="E177" s="8">
        <f t="shared" si="53"/>
        <v>0</v>
      </c>
      <c r="F177" s="8">
        <f t="shared" si="54"/>
        <v>0</v>
      </c>
      <c r="G177" s="8">
        <f t="shared" si="55"/>
        <v>436</v>
      </c>
      <c r="H177" s="8">
        <f t="shared" si="56"/>
        <v>0</v>
      </c>
      <c r="I177" s="8">
        <f t="shared" si="57"/>
        <v>0</v>
      </c>
      <c r="J177" s="8">
        <f t="shared" si="58"/>
        <v>0</v>
      </c>
      <c r="K177" s="8">
        <f t="shared" si="59"/>
        <v>100</v>
      </c>
      <c r="L177" s="8">
        <f t="shared" si="60"/>
        <v>0</v>
      </c>
      <c r="M177" s="8">
        <f t="shared" si="61"/>
        <v>0</v>
      </c>
      <c r="N177" s="7">
        <f t="shared" si="62"/>
        <v>0</v>
      </c>
      <c r="O177" s="2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9">
        <v>536</v>
      </c>
      <c r="BH177" s="1"/>
      <c r="BI177" s="1"/>
      <c r="BJ177" s="9">
        <v>436</v>
      </c>
      <c r="BK177" s="1"/>
      <c r="BL177" s="1"/>
      <c r="BM177" s="1"/>
      <c r="BN177" s="9">
        <v>100</v>
      </c>
      <c r="BO177" s="1"/>
      <c r="BP177" s="1"/>
      <c r="BQ177" s="1"/>
    </row>
    <row r="178" spans="1:69" x14ac:dyDescent="0.2">
      <c r="A178" s="5" t="s">
        <v>83</v>
      </c>
      <c r="B178" s="11">
        <v>3.8733626000000001</v>
      </c>
      <c r="C178" s="5"/>
      <c r="D178" s="8">
        <f t="shared" si="52"/>
        <v>221944</v>
      </c>
      <c r="E178" s="8">
        <f t="shared" si="53"/>
        <v>18643</v>
      </c>
      <c r="F178" s="8">
        <f t="shared" si="54"/>
        <v>0</v>
      </c>
      <c r="G178" s="8">
        <f t="shared" si="55"/>
        <v>32514</v>
      </c>
      <c r="H178" s="8">
        <f t="shared" si="56"/>
        <v>35806</v>
      </c>
      <c r="I178" s="8">
        <f t="shared" si="57"/>
        <v>55565</v>
      </c>
      <c r="J178" s="8">
        <f t="shared" si="58"/>
        <v>18144</v>
      </c>
      <c r="K178" s="8">
        <f t="shared" si="59"/>
        <v>0</v>
      </c>
      <c r="L178" s="8">
        <f t="shared" si="60"/>
        <v>0</v>
      </c>
      <c r="M178" s="8">
        <f t="shared" si="61"/>
        <v>0</v>
      </c>
      <c r="N178" s="7">
        <f t="shared" si="62"/>
        <v>61272</v>
      </c>
      <c r="O178" s="10">
        <v>18643</v>
      </c>
      <c r="P178" s="9">
        <v>18643</v>
      </c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9">
        <v>203301</v>
      </c>
      <c r="BH178" s="1"/>
      <c r="BI178" s="1"/>
      <c r="BJ178" s="9">
        <v>32514</v>
      </c>
      <c r="BK178" s="9">
        <v>35806</v>
      </c>
      <c r="BL178" s="9">
        <v>55565</v>
      </c>
      <c r="BM178" s="9">
        <v>18144</v>
      </c>
      <c r="BN178" s="1"/>
      <c r="BO178" s="1"/>
      <c r="BP178" s="1"/>
      <c r="BQ178" s="9">
        <v>61272</v>
      </c>
    </row>
    <row r="179" spans="1:69" x14ac:dyDescent="0.2">
      <c r="A179" s="5" t="s">
        <v>82</v>
      </c>
      <c r="B179" s="11">
        <v>86.243255300000001</v>
      </c>
      <c r="C179" s="5"/>
      <c r="D179" s="8">
        <f t="shared" si="52"/>
        <v>4292554</v>
      </c>
      <c r="E179" s="8">
        <f t="shared" si="53"/>
        <v>600412</v>
      </c>
      <c r="F179" s="8">
        <f t="shared" si="54"/>
        <v>1236919</v>
      </c>
      <c r="G179" s="8">
        <f t="shared" si="55"/>
        <v>816163</v>
      </c>
      <c r="H179" s="8">
        <f t="shared" si="56"/>
        <v>409303</v>
      </c>
      <c r="I179" s="8">
        <f t="shared" si="57"/>
        <v>35668</v>
      </c>
      <c r="J179" s="8">
        <f t="shared" si="58"/>
        <v>289237</v>
      </c>
      <c r="K179" s="8">
        <f t="shared" si="59"/>
        <v>208918</v>
      </c>
      <c r="L179" s="8">
        <f t="shared" si="60"/>
        <v>185766</v>
      </c>
      <c r="M179" s="8">
        <f t="shared" si="61"/>
        <v>125318</v>
      </c>
      <c r="N179" s="7">
        <f t="shared" si="62"/>
        <v>384850</v>
      </c>
      <c r="O179" s="10">
        <v>1926270</v>
      </c>
      <c r="P179" s="9">
        <v>151892</v>
      </c>
      <c r="Q179" s="9">
        <v>826999</v>
      </c>
      <c r="R179" s="9">
        <v>350464</v>
      </c>
      <c r="S179" s="9">
        <v>60366</v>
      </c>
      <c r="T179" s="9">
        <v>15668</v>
      </c>
      <c r="U179" s="9">
        <v>173852</v>
      </c>
      <c r="V179" s="9">
        <v>106400</v>
      </c>
      <c r="W179" s="9">
        <v>106376</v>
      </c>
      <c r="X179" s="9">
        <v>54896</v>
      </c>
      <c r="Y179" s="9">
        <v>79357</v>
      </c>
      <c r="Z179" s="9">
        <v>1090155</v>
      </c>
      <c r="AA179" s="9">
        <v>346654</v>
      </c>
      <c r="AB179" s="9">
        <v>393554</v>
      </c>
      <c r="AC179" s="9">
        <v>285846</v>
      </c>
      <c r="AD179" s="1"/>
      <c r="AE179" s="1"/>
      <c r="AF179" s="9">
        <v>14644</v>
      </c>
      <c r="AG179" s="9">
        <v>43932</v>
      </c>
      <c r="AH179" s="1"/>
      <c r="AI179" s="1"/>
      <c r="AJ179" s="9">
        <v>5525</v>
      </c>
      <c r="AK179" s="9">
        <v>86377</v>
      </c>
      <c r="AL179" s="1"/>
      <c r="AM179" s="1"/>
      <c r="AN179" s="9">
        <v>33430</v>
      </c>
      <c r="AO179" s="1"/>
      <c r="AP179" s="9">
        <v>20000</v>
      </c>
      <c r="AQ179" s="9">
        <v>32947</v>
      </c>
      <c r="AR179" s="1"/>
      <c r="AS179" s="1"/>
      <c r="AT179" s="1"/>
      <c r="AU179" s="1"/>
      <c r="AV179" s="9">
        <v>794622</v>
      </c>
      <c r="AW179" s="9">
        <v>71662</v>
      </c>
      <c r="AX179" s="9">
        <v>16366</v>
      </c>
      <c r="AY179" s="9">
        <v>129973</v>
      </c>
      <c r="AZ179" s="9">
        <v>273336</v>
      </c>
      <c r="BA179" s="1"/>
      <c r="BB179" s="9">
        <v>24000</v>
      </c>
      <c r="BC179" s="9">
        <v>15530</v>
      </c>
      <c r="BD179" s="9">
        <v>79390</v>
      </c>
      <c r="BE179" s="1"/>
      <c r="BF179" s="9">
        <v>184365</v>
      </c>
      <c r="BG179" s="9">
        <v>395130</v>
      </c>
      <c r="BH179" s="9">
        <v>30204</v>
      </c>
      <c r="BI179" s="1"/>
      <c r="BJ179" s="9">
        <v>16450</v>
      </c>
      <c r="BK179" s="9">
        <v>75601</v>
      </c>
      <c r="BL179" s="1"/>
      <c r="BM179" s="9">
        <v>43794</v>
      </c>
      <c r="BN179" s="9">
        <v>43056</v>
      </c>
      <c r="BO179" s="1"/>
      <c r="BP179" s="9">
        <v>70422</v>
      </c>
      <c r="BQ179" s="9">
        <v>115603</v>
      </c>
    </row>
    <row r="180" spans="1:69" x14ac:dyDescent="0.2">
      <c r="A180" s="5" t="s">
        <v>81</v>
      </c>
      <c r="B180" s="11">
        <v>56.373422500000004</v>
      </c>
      <c r="C180" s="5"/>
      <c r="D180" s="8">
        <f t="shared" ref="D180:D211" si="63">SUM(O180+Z180+AK180+AV180+BG180)</f>
        <v>0</v>
      </c>
      <c r="E180" s="8">
        <f t="shared" ref="E180:E211" si="64">SUM(P180+AA180+AL180+AW180+BH180)</f>
        <v>0</v>
      </c>
      <c r="F180" s="8">
        <f t="shared" ref="F180:F211" si="65">SUM(Q180+AB180+AM180+AX180+BI180)</f>
        <v>0</v>
      </c>
      <c r="G180" s="8">
        <f t="shared" ref="G180:G211" si="66">SUM(R180+AC180+AN180+AY180+BJ180)</f>
        <v>0</v>
      </c>
      <c r="H180" s="8">
        <f t="shared" ref="H180:H211" si="67">SUM(S180+AD180+AO180+AZ180+BK180)</f>
        <v>0</v>
      </c>
      <c r="I180" s="8">
        <f t="shared" ref="I180:I211" si="68">SUM(T180+AE180+AP180+BA180+BL180)</f>
        <v>0</v>
      </c>
      <c r="J180" s="8">
        <f t="shared" ref="J180:J211" si="69">SUM(U180+AF180+AQ180+BB180+BM180)</f>
        <v>0</v>
      </c>
      <c r="K180" s="8">
        <f t="shared" ref="K180:K211" si="70">SUM(V180+AG180+AR180+BC180+BN180)</f>
        <v>0</v>
      </c>
      <c r="L180" s="8">
        <f t="shared" ref="L180:L211" si="71">SUM(W180+AH180+AS180+BD180+BO180)</f>
        <v>0</v>
      </c>
      <c r="M180" s="8">
        <f t="shared" ref="M180:M211" si="72">SUM(X180+AI180+AT180+BE180+BP180)</f>
        <v>0</v>
      </c>
      <c r="N180" s="7">
        <f t="shared" si="62"/>
        <v>0</v>
      </c>
      <c r="O180" s="2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</row>
    <row r="181" spans="1:69" x14ac:dyDescent="0.2">
      <c r="A181" s="5" t="s">
        <v>80</v>
      </c>
      <c r="B181" s="11">
        <v>18.050952299999999</v>
      </c>
      <c r="C181" s="5"/>
      <c r="D181" s="8">
        <f t="shared" si="63"/>
        <v>0</v>
      </c>
      <c r="E181" s="8">
        <f t="shared" si="64"/>
        <v>0</v>
      </c>
      <c r="F181" s="8">
        <f t="shared" si="65"/>
        <v>0</v>
      </c>
      <c r="G181" s="8">
        <f t="shared" si="66"/>
        <v>0</v>
      </c>
      <c r="H181" s="8">
        <f t="shared" si="67"/>
        <v>0</v>
      </c>
      <c r="I181" s="8">
        <f t="shared" si="68"/>
        <v>0</v>
      </c>
      <c r="J181" s="8">
        <f t="shared" si="69"/>
        <v>0</v>
      </c>
      <c r="K181" s="8">
        <f t="shared" si="70"/>
        <v>0</v>
      </c>
      <c r="L181" s="8">
        <f t="shared" si="71"/>
        <v>0</v>
      </c>
      <c r="M181" s="8">
        <f t="shared" si="72"/>
        <v>0</v>
      </c>
      <c r="N181" s="7">
        <f t="shared" ref="N181:N212" si="73">SUM(Y181+AJ181+AU181+BF181+BQ181)</f>
        <v>0</v>
      </c>
      <c r="O181" s="2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</row>
    <row r="182" spans="1:69" x14ac:dyDescent="0.2">
      <c r="A182" s="5" t="s">
        <v>79</v>
      </c>
      <c r="B182" s="11">
        <v>85.562342400000006</v>
      </c>
      <c r="C182" s="5"/>
      <c r="D182" s="8">
        <f t="shared" si="63"/>
        <v>0</v>
      </c>
      <c r="E182" s="8">
        <f t="shared" si="64"/>
        <v>0</v>
      </c>
      <c r="F182" s="8">
        <f t="shared" si="65"/>
        <v>0</v>
      </c>
      <c r="G182" s="8">
        <f t="shared" si="66"/>
        <v>0</v>
      </c>
      <c r="H182" s="8">
        <f t="shared" si="67"/>
        <v>0</v>
      </c>
      <c r="I182" s="8">
        <f t="shared" si="68"/>
        <v>0</v>
      </c>
      <c r="J182" s="8">
        <f t="shared" si="69"/>
        <v>0</v>
      </c>
      <c r="K182" s="8">
        <f t="shared" si="70"/>
        <v>0</v>
      </c>
      <c r="L182" s="8">
        <f t="shared" si="71"/>
        <v>0</v>
      </c>
      <c r="M182" s="8">
        <f t="shared" si="72"/>
        <v>0</v>
      </c>
      <c r="N182" s="7">
        <f t="shared" si="73"/>
        <v>0</v>
      </c>
      <c r="O182" s="2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</row>
    <row r="183" spans="1:69" x14ac:dyDescent="0.2">
      <c r="A183" s="5" t="s">
        <v>78</v>
      </c>
      <c r="B183" s="11"/>
      <c r="C183" s="5"/>
      <c r="D183" s="8">
        <f t="shared" si="63"/>
        <v>426038</v>
      </c>
      <c r="E183" s="8">
        <f t="shared" si="64"/>
        <v>0</v>
      </c>
      <c r="F183" s="8">
        <f t="shared" si="65"/>
        <v>0</v>
      </c>
      <c r="G183" s="8">
        <f t="shared" si="66"/>
        <v>0</v>
      </c>
      <c r="H183" s="8">
        <f t="shared" si="67"/>
        <v>0</v>
      </c>
      <c r="I183" s="8">
        <f t="shared" si="68"/>
        <v>0</v>
      </c>
      <c r="J183" s="8">
        <f t="shared" si="69"/>
        <v>0</v>
      </c>
      <c r="K183" s="8">
        <f t="shared" si="70"/>
        <v>0</v>
      </c>
      <c r="L183" s="8">
        <f t="shared" si="71"/>
        <v>0</v>
      </c>
      <c r="M183" s="8">
        <f t="shared" si="72"/>
        <v>112090</v>
      </c>
      <c r="N183" s="7">
        <f t="shared" si="73"/>
        <v>313948</v>
      </c>
      <c r="O183" s="10">
        <v>404674</v>
      </c>
      <c r="P183" s="1"/>
      <c r="Q183" s="1"/>
      <c r="R183" s="1"/>
      <c r="S183" s="1"/>
      <c r="T183" s="1"/>
      <c r="U183" s="1"/>
      <c r="V183" s="1"/>
      <c r="W183" s="1"/>
      <c r="X183" s="9">
        <v>112090</v>
      </c>
      <c r="Y183" s="9">
        <v>292584</v>
      </c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9">
        <v>21364</v>
      </c>
      <c r="AW183" s="1"/>
      <c r="AX183" s="1"/>
      <c r="AY183" s="1"/>
      <c r="AZ183" s="1"/>
      <c r="BA183" s="1"/>
      <c r="BB183" s="1"/>
      <c r="BC183" s="1"/>
      <c r="BD183" s="1"/>
      <c r="BE183" s="1"/>
      <c r="BF183" s="9">
        <v>21364</v>
      </c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</row>
    <row r="184" spans="1:69" x14ac:dyDescent="0.2">
      <c r="A184" s="5" t="s">
        <v>77</v>
      </c>
      <c r="B184" s="11">
        <v>24.988362800000001</v>
      </c>
      <c r="C184" s="5"/>
      <c r="D184" s="8">
        <f t="shared" si="63"/>
        <v>464604</v>
      </c>
      <c r="E184" s="8">
        <f t="shared" si="64"/>
        <v>0</v>
      </c>
      <c r="F184" s="8">
        <f t="shared" si="65"/>
        <v>0</v>
      </c>
      <c r="G184" s="8">
        <f t="shared" si="66"/>
        <v>16047</v>
      </c>
      <c r="H184" s="8">
        <f t="shared" si="67"/>
        <v>0</v>
      </c>
      <c r="I184" s="8">
        <f t="shared" si="68"/>
        <v>0</v>
      </c>
      <c r="J184" s="8">
        <f t="shared" si="69"/>
        <v>63605</v>
      </c>
      <c r="K184" s="8">
        <f t="shared" si="70"/>
        <v>40815</v>
      </c>
      <c r="L184" s="8">
        <f t="shared" si="71"/>
        <v>20000</v>
      </c>
      <c r="M184" s="8">
        <f t="shared" si="72"/>
        <v>115815</v>
      </c>
      <c r="N184" s="7">
        <f t="shared" si="73"/>
        <v>208322</v>
      </c>
      <c r="O184" s="10">
        <v>255557</v>
      </c>
      <c r="P184" s="1"/>
      <c r="Q184" s="1"/>
      <c r="R184" s="1"/>
      <c r="S184" s="1"/>
      <c r="T184" s="1"/>
      <c r="U184" s="9">
        <v>63605</v>
      </c>
      <c r="V184" s="9">
        <v>40815</v>
      </c>
      <c r="W184" s="9">
        <v>20000</v>
      </c>
      <c r="X184" s="9">
        <v>115815</v>
      </c>
      <c r="Y184" s="9">
        <v>15322</v>
      </c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9">
        <v>36047</v>
      </c>
      <c r="AL184" s="1"/>
      <c r="AM184" s="1"/>
      <c r="AN184" s="9">
        <v>16047</v>
      </c>
      <c r="AO184" s="1"/>
      <c r="AP184" s="1"/>
      <c r="AQ184" s="1"/>
      <c r="AR184" s="1"/>
      <c r="AS184" s="1"/>
      <c r="AT184" s="1"/>
      <c r="AU184" s="9">
        <v>20000</v>
      </c>
      <c r="AV184" s="9">
        <v>173000</v>
      </c>
      <c r="AW184" s="1"/>
      <c r="AX184" s="1"/>
      <c r="AY184" s="1"/>
      <c r="AZ184" s="1"/>
      <c r="BA184" s="1"/>
      <c r="BB184" s="1"/>
      <c r="BC184" s="1"/>
      <c r="BD184" s="1"/>
      <c r="BE184" s="1"/>
      <c r="BF184" s="9">
        <v>173000</v>
      </c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</row>
    <row r="185" spans="1:69" x14ac:dyDescent="0.2">
      <c r="A185" s="5" t="s">
        <v>76</v>
      </c>
      <c r="B185" s="11">
        <v>80.7347824</v>
      </c>
      <c r="C185" s="5"/>
      <c r="D185" s="8">
        <f t="shared" si="63"/>
        <v>1615287</v>
      </c>
      <c r="E185" s="8">
        <f t="shared" si="64"/>
        <v>386639</v>
      </c>
      <c r="F185" s="8">
        <f t="shared" si="65"/>
        <v>306293</v>
      </c>
      <c r="G185" s="8">
        <f t="shared" si="66"/>
        <v>208459</v>
      </c>
      <c r="H185" s="8">
        <f t="shared" si="67"/>
        <v>164157</v>
      </c>
      <c r="I185" s="8">
        <f t="shared" si="68"/>
        <v>107145</v>
      </c>
      <c r="J185" s="8">
        <f t="shared" si="69"/>
        <v>142877</v>
      </c>
      <c r="K185" s="8">
        <f t="shared" si="70"/>
        <v>97343</v>
      </c>
      <c r="L185" s="8">
        <f t="shared" si="71"/>
        <v>129018</v>
      </c>
      <c r="M185" s="8">
        <f t="shared" si="72"/>
        <v>568</v>
      </c>
      <c r="N185" s="7">
        <f t="shared" si="73"/>
        <v>72788</v>
      </c>
      <c r="O185" s="10">
        <v>284759</v>
      </c>
      <c r="P185" s="9">
        <v>35000</v>
      </c>
      <c r="Q185" s="9">
        <v>18000</v>
      </c>
      <c r="R185" s="9">
        <v>75125</v>
      </c>
      <c r="S185" s="9">
        <v>56929</v>
      </c>
      <c r="T185" s="1"/>
      <c r="U185" s="9">
        <v>62960</v>
      </c>
      <c r="V185" s="9">
        <v>36745</v>
      </c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9">
        <v>412657</v>
      </c>
      <c r="AL185" s="9">
        <v>127565</v>
      </c>
      <c r="AM185" s="9">
        <v>132594</v>
      </c>
      <c r="AN185" s="9">
        <v>113334</v>
      </c>
      <c r="AO185" s="1"/>
      <c r="AP185" s="1"/>
      <c r="AQ185" s="9">
        <v>20000</v>
      </c>
      <c r="AR185" s="9">
        <v>19164</v>
      </c>
      <c r="AS185" s="1"/>
      <c r="AT185" s="1"/>
      <c r="AU185" s="1"/>
      <c r="AV185" s="9">
        <v>498322</v>
      </c>
      <c r="AW185" s="9">
        <v>127990</v>
      </c>
      <c r="AX185" s="9">
        <v>71790</v>
      </c>
      <c r="AY185" s="9">
        <v>20000</v>
      </c>
      <c r="AZ185" s="9">
        <v>20000</v>
      </c>
      <c r="BA185" s="9">
        <v>51104</v>
      </c>
      <c r="BB185" s="9">
        <v>58970</v>
      </c>
      <c r="BC185" s="1"/>
      <c r="BD185" s="9">
        <v>128468</v>
      </c>
      <c r="BE185" s="1"/>
      <c r="BF185" s="9">
        <v>20000</v>
      </c>
      <c r="BG185" s="9">
        <v>419549</v>
      </c>
      <c r="BH185" s="9">
        <v>96084</v>
      </c>
      <c r="BI185" s="9">
        <v>83909</v>
      </c>
      <c r="BJ185" s="1"/>
      <c r="BK185" s="9">
        <v>87228</v>
      </c>
      <c r="BL185" s="9">
        <v>56041</v>
      </c>
      <c r="BM185" s="9">
        <v>947</v>
      </c>
      <c r="BN185" s="9">
        <v>41434</v>
      </c>
      <c r="BO185" s="9">
        <v>550</v>
      </c>
      <c r="BP185" s="9">
        <v>568</v>
      </c>
      <c r="BQ185" s="9">
        <v>52788</v>
      </c>
    </row>
    <row r="186" spans="1:69" x14ac:dyDescent="0.2">
      <c r="A186" s="5" t="s">
        <v>75</v>
      </c>
      <c r="B186" s="6"/>
      <c r="C186" s="5"/>
      <c r="D186" s="8">
        <f t="shared" si="63"/>
        <v>0</v>
      </c>
      <c r="E186" s="8">
        <f t="shared" si="64"/>
        <v>0</v>
      </c>
      <c r="F186" s="8">
        <f t="shared" si="65"/>
        <v>0</v>
      </c>
      <c r="G186" s="8">
        <f t="shared" si="66"/>
        <v>0</v>
      </c>
      <c r="H186" s="8">
        <f t="shared" si="67"/>
        <v>0</v>
      </c>
      <c r="I186" s="8">
        <f t="shared" si="68"/>
        <v>0</v>
      </c>
      <c r="J186" s="8">
        <f t="shared" si="69"/>
        <v>0</v>
      </c>
      <c r="K186" s="8">
        <f t="shared" si="70"/>
        <v>0</v>
      </c>
      <c r="L186" s="8">
        <f t="shared" si="71"/>
        <v>0</v>
      </c>
      <c r="M186" s="8">
        <f t="shared" si="72"/>
        <v>0</v>
      </c>
      <c r="N186" s="7">
        <f t="shared" si="73"/>
        <v>0</v>
      </c>
      <c r="O186" s="2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</row>
    <row r="187" spans="1:69" x14ac:dyDescent="0.2">
      <c r="A187" s="5" t="s">
        <v>74</v>
      </c>
      <c r="B187" s="11">
        <v>11.641591499999999</v>
      </c>
      <c r="C187" s="12" t="s">
        <v>15</v>
      </c>
      <c r="D187" s="8">
        <f t="shared" si="63"/>
        <v>0</v>
      </c>
      <c r="E187" s="8">
        <f t="shared" si="64"/>
        <v>0</v>
      </c>
      <c r="F187" s="8">
        <f t="shared" si="65"/>
        <v>0</v>
      </c>
      <c r="G187" s="8">
        <f t="shared" si="66"/>
        <v>0</v>
      </c>
      <c r="H187" s="8">
        <f t="shared" si="67"/>
        <v>0</v>
      </c>
      <c r="I187" s="8">
        <f t="shared" si="68"/>
        <v>0</v>
      </c>
      <c r="J187" s="8">
        <f t="shared" si="69"/>
        <v>0</v>
      </c>
      <c r="K187" s="8">
        <f t="shared" si="70"/>
        <v>0</v>
      </c>
      <c r="L187" s="8">
        <f t="shared" si="71"/>
        <v>0</v>
      </c>
      <c r="M187" s="8">
        <f t="shared" si="72"/>
        <v>0</v>
      </c>
      <c r="N187" s="7">
        <f t="shared" si="73"/>
        <v>0</v>
      </c>
      <c r="O187" s="2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</row>
    <row r="188" spans="1:69" x14ac:dyDescent="0.2">
      <c r="A188" s="5" t="s">
        <v>73</v>
      </c>
      <c r="B188" s="11">
        <v>2.9299999999999999E-7</v>
      </c>
      <c r="C188" s="12" t="s">
        <v>15</v>
      </c>
      <c r="D188" s="8">
        <f t="shared" si="63"/>
        <v>94355</v>
      </c>
      <c r="E188" s="8">
        <f t="shared" si="64"/>
        <v>0</v>
      </c>
      <c r="F188" s="8">
        <f t="shared" si="65"/>
        <v>14429</v>
      </c>
      <c r="G188" s="8">
        <f t="shared" si="66"/>
        <v>0</v>
      </c>
      <c r="H188" s="8">
        <f t="shared" si="67"/>
        <v>0</v>
      </c>
      <c r="I188" s="8">
        <f t="shared" si="68"/>
        <v>12996</v>
      </c>
      <c r="J188" s="8">
        <f t="shared" si="69"/>
        <v>0</v>
      </c>
      <c r="K188" s="8">
        <f t="shared" si="70"/>
        <v>0</v>
      </c>
      <c r="L188" s="8">
        <f t="shared" si="71"/>
        <v>53471</v>
      </c>
      <c r="M188" s="8">
        <f t="shared" si="72"/>
        <v>0</v>
      </c>
      <c r="N188" s="7">
        <f t="shared" si="73"/>
        <v>13459</v>
      </c>
      <c r="O188" s="2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9">
        <v>54355</v>
      </c>
      <c r="AA188" s="1"/>
      <c r="AB188" s="9">
        <v>14429</v>
      </c>
      <c r="AC188" s="1"/>
      <c r="AD188" s="1"/>
      <c r="AE188" s="9">
        <v>12996</v>
      </c>
      <c r="AF188" s="1"/>
      <c r="AG188" s="1"/>
      <c r="AH188" s="9">
        <v>13471</v>
      </c>
      <c r="AI188" s="1"/>
      <c r="AJ188" s="9">
        <v>13459</v>
      </c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9">
        <v>40000</v>
      </c>
      <c r="AW188" s="1"/>
      <c r="AX188" s="1"/>
      <c r="AY188" s="1"/>
      <c r="AZ188" s="1"/>
      <c r="BA188" s="1"/>
      <c r="BB188" s="1"/>
      <c r="BC188" s="1"/>
      <c r="BD188" s="9">
        <v>40000</v>
      </c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</row>
    <row r="189" spans="1:69" x14ac:dyDescent="0.2">
      <c r="A189" s="5" t="s">
        <v>72</v>
      </c>
      <c r="B189" s="11">
        <v>2.2431209999999999</v>
      </c>
      <c r="C189" s="5"/>
      <c r="D189" s="8">
        <f t="shared" si="63"/>
        <v>0</v>
      </c>
      <c r="E189" s="8">
        <f t="shared" si="64"/>
        <v>0</v>
      </c>
      <c r="F189" s="8">
        <f t="shared" si="65"/>
        <v>0</v>
      </c>
      <c r="G189" s="8">
        <f t="shared" si="66"/>
        <v>0</v>
      </c>
      <c r="H189" s="8">
        <f t="shared" si="67"/>
        <v>0</v>
      </c>
      <c r="I189" s="8">
        <f t="shared" si="68"/>
        <v>0</v>
      </c>
      <c r="J189" s="8">
        <f t="shared" si="69"/>
        <v>0</v>
      </c>
      <c r="K189" s="8">
        <f t="shared" si="70"/>
        <v>0</v>
      </c>
      <c r="L189" s="8">
        <f t="shared" si="71"/>
        <v>0</v>
      </c>
      <c r="M189" s="8">
        <f t="shared" si="72"/>
        <v>0</v>
      </c>
      <c r="N189" s="7">
        <f t="shared" si="73"/>
        <v>0</v>
      </c>
      <c r="O189" s="2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</row>
    <row r="190" spans="1:69" x14ac:dyDescent="0.2">
      <c r="A190" s="5" t="s">
        <v>71</v>
      </c>
      <c r="B190" s="11">
        <v>1.8899999999999999E-4</v>
      </c>
      <c r="C190" s="5"/>
      <c r="D190" s="8">
        <f t="shared" si="63"/>
        <v>0</v>
      </c>
      <c r="E190" s="8">
        <f t="shared" si="64"/>
        <v>0</v>
      </c>
      <c r="F190" s="8">
        <f t="shared" si="65"/>
        <v>0</v>
      </c>
      <c r="G190" s="8">
        <f t="shared" si="66"/>
        <v>0</v>
      </c>
      <c r="H190" s="8">
        <f t="shared" si="67"/>
        <v>0</v>
      </c>
      <c r="I190" s="8">
        <f t="shared" si="68"/>
        <v>0</v>
      </c>
      <c r="J190" s="8">
        <f t="shared" si="69"/>
        <v>0</v>
      </c>
      <c r="K190" s="8">
        <f t="shared" si="70"/>
        <v>0</v>
      </c>
      <c r="L190" s="8">
        <f t="shared" si="71"/>
        <v>0</v>
      </c>
      <c r="M190" s="8">
        <f t="shared" si="72"/>
        <v>0</v>
      </c>
      <c r="N190" s="7">
        <f t="shared" si="73"/>
        <v>0</v>
      </c>
      <c r="O190" s="2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</row>
    <row r="191" spans="1:69" x14ac:dyDescent="0.2">
      <c r="A191" s="5" t="s">
        <v>70</v>
      </c>
      <c r="B191" s="11">
        <v>9.4399999999999994E-6</v>
      </c>
      <c r="C191" s="5"/>
      <c r="D191" s="8">
        <f t="shared" si="63"/>
        <v>0</v>
      </c>
      <c r="E191" s="8">
        <f t="shared" si="64"/>
        <v>0</v>
      </c>
      <c r="F191" s="8">
        <f t="shared" si="65"/>
        <v>0</v>
      </c>
      <c r="G191" s="8">
        <f t="shared" si="66"/>
        <v>0</v>
      </c>
      <c r="H191" s="8">
        <f t="shared" si="67"/>
        <v>0</v>
      </c>
      <c r="I191" s="8">
        <f t="shared" si="68"/>
        <v>0</v>
      </c>
      <c r="J191" s="8">
        <f t="shared" si="69"/>
        <v>0</v>
      </c>
      <c r="K191" s="8">
        <f t="shared" si="70"/>
        <v>0</v>
      </c>
      <c r="L191" s="8">
        <f t="shared" si="71"/>
        <v>0</v>
      </c>
      <c r="M191" s="8">
        <f t="shared" si="72"/>
        <v>0</v>
      </c>
      <c r="N191" s="7">
        <f t="shared" si="73"/>
        <v>0</v>
      </c>
      <c r="O191" s="2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</row>
    <row r="192" spans="1:69" x14ac:dyDescent="0.2">
      <c r="A192" s="5" t="s">
        <v>69</v>
      </c>
      <c r="B192" s="11">
        <v>25.512732900000003</v>
      </c>
      <c r="C192" s="5"/>
      <c r="D192" s="8">
        <f t="shared" si="63"/>
        <v>0</v>
      </c>
      <c r="E192" s="8">
        <f t="shared" si="64"/>
        <v>0</v>
      </c>
      <c r="F192" s="8">
        <f t="shared" si="65"/>
        <v>0</v>
      </c>
      <c r="G192" s="8">
        <f t="shared" si="66"/>
        <v>0</v>
      </c>
      <c r="H192" s="8">
        <f t="shared" si="67"/>
        <v>0</v>
      </c>
      <c r="I192" s="8">
        <f t="shared" si="68"/>
        <v>0</v>
      </c>
      <c r="J192" s="8">
        <f t="shared" si="69"/>
        <v>0</v>
      </c>
      <c r="K192" s="8">
        <f t="shared" si="70"/>
        <v>0</v>
      </c>
      <c r="L192" s="8">
        <f t="shared" si="71"/>
        <v>0</v>
      </c>
      <c r="M192" s="8">
        <f t="shared" si="72"/>
        <v>0</v>
      </c>
      <c r="N192" s="7">
        <f t="shared" si="73"/>
        <v>0</v>
      </c>
      <c r="O192" s="2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</row>
    <row r="193" spans="1:69" x14ac:dyDescent="0.2">
      <c r="A193" s="5" t="s">
        <v>68</v>
      </c>
      <c r="B193" s="11">
        <v>16.4129</v>
      </c>
      <c r="C193" s="5"/>
      <c r="D193" s="8">
        <f t="shared" si="63"/>
        <v>28090</v>
      </c>
      <c r="E193" s="8">
        <f t="shared" si="64"/>
        <v>28090</v>
      </c>
      <c r="F193" s="8">
        <f t="shared" si="65"/>
        <v>0</v>
      </c>
      <c r="G193" s="8">
        <f t="shared" si="66"/>
        <v>0</v>
      </c>
      <c r="H193" s="8">
        <f t="shared" si="67"/>
        <v>0</v>
      </c>
      <c r="I193" s="8">
        <f t="shared" si="68"/>
        <v>0</v>
      </c>
      <c r="J193" s="8">
        <f t="shared" si="69"/>
        <v>0</v>
      </c>
      <c r="K193" s="8">
        <f t="shared" si="70"/>
        <v>0</v>
      </c>
      <c r="L193" s="8">
        <f t="shared" si="71"/>
        <v>0</v>
      </c>
      <c r="M193" s="8">
        <f t="shared" si="72"/>
        <v>0</v>
      </c>
      <c r="N193" s="7">
        <f t="shared" si="73"/>
        <v>0</v>
      </c>
      <c r="O193" s="2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9">
        <v>28090</v>
      </c>
      <c r="AW193" s="9">
        <v>28090</v>
      </c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</row>
    <row r="194" spans="1:69" x14ac:dyDescent="0.2">
      <c r="A194" s="5" t="s">
        <v>67</v>
      </c>
      <c r="B194" s="11"/>
      <c r="C194" s="5"/>
      <c r="D194" s="8">
        <f t="shared" si="63"/>
        <v>0</v>
      </c>
      <c r="E194" s="8">
        <f t="shared" si="64"/>
        <v>0</v>
      </c>
      <c r="F194" s="8">
        <f t="shared" si="65"/>
        <v>0</v>
      </c>
      <c r="G194" s="8">
        <f t="shared" si="66"/>
        <v>0</v>
      </c>
      <c r="H194" s="8">
        <f t="shared" si="67"/>
        <v>0</v>
      </c>
      <c r="I194" s="8">
        <f t="shared" si="68"/>
        <v>0</v>
      </c>
      <c r="J194" s="8">
        <f t="shared" si="69"/>
        <v>0</v>
      </c>
      <c r="K194" s="8">
        <f t="shared" si="70"/>
        <v>0</v>
      </c>
      <c r="L194" s="8">
        <f t="shared" si="71"/>
        <v>0</v>
      </c>
      <c r="M194" s="8">
        <f t="shared" si="72"/>
        <v>0</v>
      </c>
      <c r="N194" s="7">
        <f t="shared" si="73"/>
        <v>0</v>
      </c>
      <c r="O194" s="2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</row>
    <row r="195" spans="1:69" x14ac:dyDescent="0.2">
      <c r="A195" s="5" t="s">
        <v>66</v>
      </c>
      <c r="B195" s="11">
        <v>79.629454600000003</v>
      </c>
      <c r="C195" s="5"/>
      <c r="D195" s="8">
        <f t="shared" si="63"/>
        <v>0</v>
      </c>
      <c r="E195" s="8">
        <f t="shared" si="64"/>
        <v>0</v>
      </c>
      <c r="F195" s="8">
        <f t="shared" si="65"/>
        <v>0</v>
      </c>
      <c r="G195" s="8">
        <f t="shared" si="66"/>
        <v>0</v>
      </c>
      <c r="H195" s="8">
        <f t="shared" si="67"/>
        <v>0</v>
      </c>
      <c r="I195" s="8">
        <f t="shared" si="68"/>
        <v>0</v>
      </c>
      <c r="J195" s="8">
        <f t="shared" si="69"/>
        <v>0</v>
      </c>
      <c r="K195" s="8">
        <f t="shared" si="70"/>
        <v>0</v>
      </c>
      <c r="L195" s="8">
        <f t="shared" si="71"/>
        <v>0</v>
      </c>
      <c r="M195" s="8">
        <f t="shared" si="72"/>
        <v>0</v>
      </c>
      <c r="N195" s="7">
        <f t="shared" si="73"/>
        <v>0</v>
      </c>
      <c r="O195" s="2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</row>
    <row r="196" spans="1:69" x14ac:dyDescent="0.2">
      <c r="A196" s="5" t="s">
        <v>65</v>
      </c>
      <c r="B196" s="11"/>
      <c r="C196" s="5"/>
      <c r="D196" s="8">
        <f t="shared" si="63"/>
        <v>0</v>
      </c>
      <c r="E196" s="8">
        <f t="shared" si="64"/>
        <v>0</v>
      </c>
      <c r="F196" s="8">
        <f t="shared" si="65"/>
        <v>0</v>
      </c>
      <c r="G196" s="8">
        <f t="shared" si="66"/>
        <v>0</v>
      </c>
      <c r="H196" s="8">
        <f t="shared" si="67"/>
        <v>0</v>
      </c>
      <c r="I196" s="8">
        <f t="shared" si="68"/>
        <v>0</v>
      </c>
      <c r="J196" s="8">
        <f t="shared" si="69"/>
        <v>0</v>
      </c>
      <c r="K196" s="8">
        <f t="shared" si="70"/>
        <v>0</v>
      </c>
      <c r="L196" s="8">
        <f t="shared" si="71"/>
        <v>0</v>
      </c>
      <c r="M196" s="8">
        <f t="shared" si="72"/>
        <v>0</v>
      </c>
      <c r="N196" s="7">
        <f t="shared" si="73"/>
        <v>0</v>
      </c>
      <c r="O196" s="2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</row>
    <row r="197" spans="1:69" x14ac:dyDescent="0.2">
      <c r="A197" s="5" t="s">
        <v>64</v>
      </c>
      <c r="B197" s="11">
        <v>81.10841640000001</v>
      </c>
      <c r="C197" s="5"/>
      <c r="D197" s="8">
        <f t="shared" si="63"/>
        <v>0</v>
      </c>
      <c r="E197" s="8">
        <f t="shared" si="64"/>
        <v>0</v>
      </c>
      <c r="F197" s="8">
        <f t="shared" si="65"/>
        <v>0</v>
      </c>
      <c r="G197" s="8">
        <f t="shared" si="66"/>
        <v>0</v>
      </c>
      <c r="H197" s="8">
        <f t="shared" si="67"/>
        <v>0</v>
      </c>
      <c r="I197" s="8">
        <f t="shared" si="68"/>
        <v>0</v>
      </c>
      <c r="J197" s="8">
        <f t="shared" si="69"/>
        <v>0</v>
      </c>
      <c r="K197" s="8">
        <f t="shared" si="70"/>
        <v>0</v>
      </c>
      <c r="L197" s="8">
        <f t="shared" si="71"/>
        <v>0</v>
      </c>
      <c r="M197" s="8">
        <f t="shared" si="72"/>
        <v>0</v>
      </c>
      <c r="N197" s="7">
        <f t="shared" si="73"/>
        <v>0</v>
      </c>
      <c r="O197" s="2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</row>
    <row r="198" spans="1:69" x14ac:dyDescent="0.2">
      <c r="A198" s="5" t="s">
        <v>63</v>
      </c>
      <c r="B198" s="11">
        <v>8.0863810999999988</v>
      </c>
      <c r="C198" s="5"/>
      <c r="D198" s="8">
        <f t="shared" si="63"/>
        <v>61995</v>
      </c>
      <c r="E198" s="8">
        <f t="shared" si="64"/>
        <v>0</v>
      </c>
      <c r="F198" s="8">
        <f t="shared" si="65"/>
        <v>0</v>
      </c>
      <c r="G198" s="8">
        <f t="shared" si="66"/>
        <v>38</v>
      </c>
      <c r="H198" s="8">
        <f t="shared" si="67"/>
        <v>33520</v>
      </c>
      <c r="I198" s="8">
        <f t="shared" si="68"/>
        <v>0</v>
      </c>
      <c r="J198" s="8">
        <f t="shared" si="69"/>
        <v>14986</v>
      </c>
      <c r="K198" s="8">
        <f t="shared" si="70"/>
        <v>13451</v>
      </c>
      <c r="L198" s="8">
        <f t="shared" si="71"/>
        <v>0</v>
      </c>
      <c r="M198" s="8">
        <f t="shared" si="72"/>
        <v>0</v>
      </c>
      <c r="N198" s="7">
        <f t="shared" si="73"/>
        <v>0</v>
      </c>
      <c r="O198" s="2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9">
        <v>61957</v>
      </c>
      <c r="AA198" s="1"/>
      <c r="AB198" s="1"/>
      <c r="AC198" s="1"/>
      <c r="AD198" s="9">
        <v>33520</v>
      </c>
      <c r="AE198" s="1"/>
      <c r="AF198" s="9">
        <v>14986</v>
      </c>
      <c r="AG198" s="9">
        <v>13451</v>
      </c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9">
        <v>38</v>
      </c>
      <c r="BH198" s="1"/>
      <c r="BI198" s="1"/>
      <c r="BJ198" s="9">
        <v>38</v>
      </c>
      <c r="BK198" s="1"/>
      <c r="BL198" s="1"/>
      <c r="BM198" s="1"/>
      <c r="BN198" s="1"/>
      <c r="BO198" s="1"/>
      <c r="BP198" s="1"/>
      <c r="BQ198" s="1"/>
    </row>
    <row r="199" spans="1:69" x14ac:dyDescent="0.2">
      <c r="A199" s="5" t="s">
        <v>62</v>
      </c>
      <c r="B199" s="11">
        <v>81.971516499999993</v>
      </c>
      <c r="C199" s="5"/>
      <c r="D199" s="8">
        <f t="shared" si="63"/>
        <v>787219</v>
      </c>
      <c r="E199" s="8">
        <f t="shared" si="64"/>
        <v>484200</v>
      </c>
      <c r="F199" s="8">
        <f t="shared" si="65"/>
        <v>225019</v>
      </c>
      <c r="G199" s="8">
        <f t="shared" si="66"/>
        <v>60000</v>
      </c>
      <c r="H199" s="8">
        <f t="shared" si="67"/>
        <v>0</v>
      </c>
      <c r="I199" s="8">
        <f t="shared" si="68"/>
        <v>0</v>
      </c>
      <c r="J199" s="8">
        <f t="shared" si="69"/>
        <v>0</v>
      </c>
      <c r="K199" s="8">
        <f t="shared" si="70"/>
        <v>0</v>
      </c>
      <c r="L199" s="8">
        <f t="shared" si="71"/>
        <v>0</v>
      </c>
      <c r="M199" s="8">
        <f t="shared" si="72"/>
        <v>0</v>
      </c>
      <c r="N199" s="7">
        <f t="shared" si="73"/>
        <v>18000</v>
      </c>
      <c r="O199" s="10">
        <v>72000</v>
      </c>
      <c r="P199" s="9">
        <v>72000</v>
      </c>
      <c r="Q199" s="1"/>
      <c r="R199" s="1"/>
      <c r="S199" s="1"/>
      <c r="T199" s="1"/>
      <c r="U199" s="1"/>
      <c r="V199" s="1"/>
      <c r="W199" s="1"/>
      <c r="X199" s="1"/>
      <c r="Y199" s="1"/>
      <c r="Z199" s="9">
        <v>697219</v>
      </c>
      <c r="AA199" s="9">
        <v>412200</v>
      </c>
      <c r="AB199" s="9">
        <v>225019</v>
      </c>
      <c r="AC199" s="9">
        <v>60000</v>
      </c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9">
        <v>18000</v>
      </c>
      <c r="BH199" s="1"/>
      <c r="BI199" s="1"/>
      <c r="BJ199" s="1"/>
      <c r="BK199" s="1"/>
      <c r="BL199" s="1"/>
      <c r="BM199" s="1"/>
      <c r="BN199" s="1"/>
      <c r="BO199" s="1"/>
      <c r="BP199" s="1"/>
      <c r="BQ199" s="9">
        <v>18000</v>
      </c>
    </row>
    <row r="200" spans="1:69" x14ac:dyDescent="0.2">
      <c r="A200" s="5" t="s">
        <v>61</v>
      </c>
      <c r="B200" s="11">
        <v>1.1000000000000001</v>
      </c>
      <c r="C200" s="5"/>
      <c r="D200" s="8">
        <f t="shared" si="63"/>
        <v>0</v>
      </c>
      <c r="E200" s="8">
        <f t="shared" si="64"/>
        <v>0</v>
      </c>
      <c r="F200" s="8">
        <f t="shared" si="65"/>
        <v>0</v>
      </c>
      <c r="G200" s="8">
        <f t="shared" si="66"/>
        <v>0</v>
      </c>
      <c r="H200" s="8">
        <f t="shared" si="67"/>
        <v>0</v>
      </c>
      <c r="I200" s="8">
        <f t="shared" si="68"/>
        <v>0</v>
      </c>
      <c r="J200" s="8">
        <f t="shared" si="69"/>
        <v>0</v>
      </c>
      <c r="K200" s="8">
        <f t="shared" si="70"/>
        <v>0</v>
      </c>
      <c r="L200" s="8">
        <f t="shared" si="71"/>
        <v>0</v>
      </c>
      <c r="M200" s="8">
        <f t="shared" si="72"/>
        <v>0</v>
      </c>
      <c r="N200" s="7">
        <f t="shared" si="73"/>
        <v>0</v>
      </c>
      <c r="O200" s="2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</row>
    <row r="201" spans="1:69" x14ac:dyDescent="0.2">
      <c r="A201" s="5" t="s">
        <v>60</v>
      </c>
      <c r="B201" s="6"/>
      <c r="C201" s="5"/>
      <c r="D201" s="8">
        <f t="shared" si="63"/>
        <v>0</v>
      </c>
      <c r="E201" s="8">
        <f t="shared" si="64"/>
        <v>0</v>
      </c>
      <c r="F201" s="8">
        <f t="shared" si="65"/>
        <v>0</v>
      </c>
      <c r="G201" s="8">
        <f t="shared" si="66"/>
        <v>0</v>
      </c>
      <c r="H201" s="8">
        <f t="shared" si="67"/>
        <v>0</v>
      </c>
      <c r="I201" s="8">
        <f t="shared" si="68"/>
        <v>0</v>
      </c>
      <c r="J201" s="8">
        <f t="shared" si="69"/>
        <v>0</v>
      </c>
      <c r="K201" s="8">
        <f t="shared" si="70"/>
        <v>0</v>
      </c>
      <c r="L201" s="8">
        <f t="shared" si="71"/>
        <v>0</v>
      </c>
      <c r="M201" s="8">
        <f t="shared" si="72"/>
        <v>0</v>
      </c>
      <c r="N201" s="7">
        <f t="shared" si="73"/>
        <v>0</v>
      </c>
      <c r="O201" s="2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</row>
    <row r="202" spans="1:69" x14ac:dyDescent="0.2">
      <c r="A202" s="5" t="s">
        <v>59</v>
      </c>
      <c r="B202" s="6"/>
      <c r="C202" s="5"/>
      <c r="D202" s="8">
        <f t="shared" si="63"/>
        <v>0</v>
      </c>
      <c r="E202" s="8">
        <f t="shared" si="64"/>
        <v>0</v>
      </c>
      <c r="F202" s="8">
        <f t="shared" si="65"/>
        <v>0</v>
      </c>
      <c r="G202" s="8">
        <f t="shared" si="66"/>
        <v>0</v>
      </c>
      <c r="H202" s="8">
        <f t="shared" si="67"/>
        <v>0</v>
      </c>
      <c r="I202" s="8">
        <f t="shared" si="68"/>
        <v>0</v>
      </c>
      <c r="J202" s="8">
        <f t="shared" si="69"/>
        <v>0</v>
      </c>
      <c r="K202" s="8">
        <f t="shared" si="70"/>
        <v>0</v>
      </c>
      <c r="L202" s="8">
        <f t="shared" si="71"/>
        <v>0</v>
      </c>
      <c r="M202" s="8">
        <f t="shared" si="72"/>
        <v>0</v>
      </c>
      <c r="N202" s="7">
        <f t="shared" si="73"/>
        <v>0</v>
      </c>
      <c r="O202" s="2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</row>
    <row r="203" spans="1:69" x14ac:dyDescent="0.2">
      <c r="A203" s="5" t="s">
        <v>58</v>
      </c>
      <c r="B203" s="11">
        <v>36.898487600000003</v>
      </c>
      <c r="C203" s="5"/>
      <c r="D203" s="8">
        <f t="shared" si="63"/>
        <v>0</v>
      </c>
      <c r="E203" s="8">
        <f t="shared" si="64"/>
        <v>0</v>
      </c>
      <c r="F203" s="8">
        <f t="shared" si="65"/>
        <v>0</v>
      </c>
      <c r="G203" s="8">
        <f t="shared" si="66"/>
        <v>0</v>
      </c>
      <c r="H203" s="8">
        <f t="shared" si="67"/>
        <v>0</v>
      </c>
      <c r="I203" s="8">
        <f t="shared" si="68"/>
        <v>0</v>
      </c>
      <c r="J203" s="8">
        <f t="shared" si="69"/>
        <v>0</v>
      </c>
      <c r="K203" s="8">
        <f t="shared" si="70"/>
        <v>0</v>
      </c>
      <c r="L203" s="8">
        <f t="shared" si="71"/>
        <v>0</v>
      </c>
      <c r="M203" s="8">
        <f t="shared" si="72"/>
        <v>0</v>
      </c>
      <c r="N203" s="7">
        <f t="shared" si="73"/>
        <v>0</v>
      </c>
      <c r="O203" s="2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</row>
    <row r="204" spans="1:69" x14ac:dyDescent="0.2">
      <c r="A204" s="5" t="s">
        <v>57</v>
      </c>
      <c r="B204" s="11">
        <v>83.786846100000005</v>
      </c>
      <c r="C204" s="5"/>
      <c r="D204" s="8">
        <f t="shared" si="63"/>
        <v>0</v>
      </c>
      <c r="E204" s="8">
        <f t="shared" si="64"/>
        <v>0</v>
      </c>
      <c r="F204" s="8">
        <f t="shared" si="65"/>
        <v>0</v>
      </c>
      <c r="G204" s="8">
        <f t="shared" si="66"/>
        <v>0</v>
      </c>
      <c r="H204" s="8">
        <f t="shared" si="67"/>
        <v>0</v>
      </c>
      <c r="I204" s="8">
        <f t="shared" si="68"/>
        <v>0</v>
      </c>
      <c r="J204" s="8">
        <f t="shared" si="69"/>
        <v>0</v>
      </c>
      <c r="K204" s="8">
        <f t="shared" si="70"/>
        <v>0</v>
      </c>
      <c r="L204" s="8">
        <f t="shared" si="71"/>
        <v>0</v>
      </c>
      <c r="M204" s="8">
        <f t="shared" si="72"/>
        <v>0</v>
      </c>
      <c r="N204" s="7">
        <f t="shared" si="73"/>
        <v>0</v>
      </c>
      <c r="O204" s="2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</row>
    <row r="205" spans="1:69" x14ac:dyDescent="0.2">
      <c r="A205" s="5" t="s">
        <v>56</v>
      </c>
      <c r="B205" s="11">
        <v>4.5382199999999998E-2</v>
      </c>
      <c r="C205" s="5"/>
      <c r="D205" s="8">
        <f t="shared" si="63"/>
        <v>264022</v>
      </c>
      <c r="E205" s="8">
        <f t="shared" si="64"/>
        <v>49977</v>
      </c>
      <c r="F205" s="8">
        <f t="shared" si="65"/>
        <v>54710</v>
      </c>
      <c r="G205" s="8">
        <f t="shared" si="66"/>
        <v>19565</v>
      </c>
      <c r="H205" s="8">
        <f t="shared" si="67"/>
        <v>0</v>
      </c>
      <c r="I205" s="8">
        <f t="shared" si="68"/>
        <v>51</v>
      </c>
      <c r="J205" s="8">
        <f t="shared" si="69"/>
        <v>42</v>
      </c>
      <c r="K205" s="8">
        <f t="shared" si="70"/>
        <v>173</v>
      </c>
      <c r="L205" s="8">
        <f t="shared" si="71"/>
        <v>99908</v>
      </c>
      <c r="M205" s="8">
        <f t="shared" si="72"/>
        <v>71</v>
      </c>
      <c r="N205" s="7">
        <f t="shared" si="73"/>
        <v>39525</v>
      </c>
      <c r="O205" s="10">
        <v>157073</v>
      </c>
      <c r="P205" s="9">
        <v>31200</v>
      </c>
      <c r="Q205" s="9">
        <v>46808</v>
      </c>
      <c r="R205" s="9">
        <v>10</v>
      </c>
      <c r="S205" s="1"/>
      <c r="T205" s="9">
        <v>14</v>
      </c>
      <c r="U205" s="1"/>
      <c r="V205" s="9">
        <v>4</v>
      </c>
      <c r="W205" s="9">
        <v>39527</v>
      </c>
      <c r="X205" s="9">
        <v>10</v>
      </c>
      <c r="Y205" s="9">
        <v>39500</v>
      </c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9">
        <v>60005</v>
      </c>
      <c r="AL205" s="1"/>
      <c r="AM205" s="1"/>
      <c r="AN205" s="1"/>
      <c r="AO205" s="1"/>
      <c r="AP205" s="9">
        <v>5</v>
      </c>
      <c r="AQ205" s="1"/>
      <c r="AR205" s="1"/>
      <c r="AS205" s="9">
        <v>60000</v>
      </c>
      <c r="AT205" s="1"/>
      <c r="AU205" s="1"/>
      <c r="AV205" s="9">
        <v>36688</v>
      </c>
      <c r="AW205" s="9">
        <v>18688</v>
      </c>
      <c r="AX205" s="1"/>
      <c r="AY205" s="9">
        <v>18000</v>
      </c>
      <c r="AZ205" s="1"/>
      <c r="BA205" s="1"/>
      <c r="BB205" s="1"/>
      <c r="BC205" s="1"/>
      <c r="BD205" s="1"/>
      <c r="BE205" s="1"/>
      <c r="BF205" s="1"/>
      <c r="BG205" s="9">
        <v>10256</v>
      </c>
      <c r="BH205" s="9">
        <v>89</v>
      </c>
      <c r="BI205" s="9">
        <v>7902</v>
      </c>
      <c r="BJ205" s="9">
        <v>1555</v>
      </c>
      <c r="BK205" s="1"/>
      <c r="BL205" s="9">
        <v>32</v>
      </c>
      <c r="BM205" s="9">
        <v>42</v>
      </c>
      <c r="BN205" s="9">
        <v>169</v>
      </c>
      <c r="BO205" s="9">
        <v>381</v>
      </c>
      <c r="BP205" s="9">
        <v>61</v>
      </c>
      <c r="BQ205" s="9">
        <v>25</v>
      </c>
    </row>
    <row r="206" spans="1:69" x14ac:dyDescent="0.2">
      <c r="A206" s="5" t="s">
        <v>55</v>
      </c>
      <c r="B206" s="11">
        <v>3.2199699999999998E-2</v>
      </c>
      <c r="C206" s="5"/>
      <c r="D206" s="8">
        <f t="shared" si="63"/>
        <v>0</v>
      </c>
      <c r="E206" s="8">
        <f t="shared" si="64"/>
        <v>0</v>
      </c>
      <c r="F206" s="8">
        <f t="shared" si="65"/>
        <v>0</v>
      </c>
      <c r="G206" s="8">
        <f t="shared" si="66"/>
        <v>0</v>
      </c>
      <c r="H206" s="8">
        <f t="shared" si="67"/>
        <v>0</v>
      </c>
      <c r="I206" s="8">
        <f t="shared" si="68"/>
        <v>0</v>
      </c>
      <c r="J206" s="8">
        <f t="shared" si="69"/>
        <v>0</v>
      </c>
      <c r="K206" s="8">
        <f t="shared" si="70"/>
        <v>0</v>
      </c>
      <c r="L206" s="8">
        <f t="shared" si="71"/>
        <v>0</v>
      </c>
      <c r="M206" s="8">
        <f t="shared" si="72"/>
        <v>0</v>
      </c>
      <c r="N206" s="7">
        <f t="shared" si="73"/>
        <v>0</v>
      </c>
      <c r="O206" s="2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</row>
    <row r="207" spans="1:69" x14ac:dyDescent="0.2">
      <c r="A207" s="5" t="s">
        <v>54</v>
      </c>
      <c r="B207" s="11">
        <v>1.1000000000000001</v>
      </c>
      <c r="C207" s="12" t="s">
        <v>15</v>
      </c>
      <c r="D207" s="8">
        <f t="shared" si="63"/>
        <v>0</v>
      </c>
      <c r="E207" s="8">
        <f t="shared" si="64"/>
        <v>0</v>
      </c>
      <c r="F207" s="8">
        <f t="shared" si="65"/>
        <v>0</v>
      </c>
      <c r="G207" s="8">
        <f t="shared" si="66"/>
        <v>0</v>
      </c>
      <c r="H207" s="8">
        <f t="shared" si="67"/>
        <v>0</v>
      </c>
      <c r="I207" s="8">
        <f t="shared" si="68"/>
        <v>0</v>
      </c>
      <c r="J207" s="8">
        <f t="shared" si="69"/>
        <v>0</v>
      </c>
      <c r="K207" s="8">
        <f t="shared" si="70"/>
        <v>0</v>
      </c>
      <c r="L207" s="8">
        <f t="shared" si="71"/>
        <v>0</v>
      </c>
      <c r="M207" s="8">
        <f t="shared" si="72"/>
        <v>0</v>
      </c>
      <c r="N207" s="7">
        <f t="shared" si="73"/>
        <v>0</v>
      </c>
      <c r="O207" s="2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</row>
    <row r="208" spans="1:69" x14ac:dyDescent="0.2">
      <c r="A208" s="5" t="s">
        <v>53</v>
      </c>
      <c r="B208" s="11">
        <v>1.1301307999999999</v>
      </c>
      <c r="C208" s="5"/>
      <c r="D208" s="8">
        <f t="shared" si="63"/>
        <v>112537</v>
      </c>
      <c r="E208" s="8">
        <f t="shared" si="64"/>
        <v>0</v>
      </c>
      <c r="F208" s="8">
        <f t="shared" si="65"/>
        <v>39644</v>
      </c>
      <c r="G208" s="8">
        <f t="shared" si="66"/>
        <v>39114</v>
      </c>
      <c r="H208" s="8">
        <f t="shared" si="67"/>
        <v>33779</v>
      </c>
      <c r="I208" s="8">
        <f t="shared" si="68"/>
        <v>0</v>
      </c>
      <c r="J208" s="8">
        <f t="shared" si="69"/>
        <v>0</v>
      </c>
      <c r="K208" s="8">
        <f t="shared" si="70"/>
        <v>0</v>
      </c>
      <c r="L208" s="8">
        <f t="shared" si="71"/>
        <v>0</v>
      </c>
      <c r="M208" s="8">
        <f t="shared" si="72"/>
        <v>0</v>
      </c>
      <c r="N208" s="7">
        <f t="shared" si="73"/>
        <v>0</v>
      </c>
      <c r="O208" s="2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9">
        <v>112537</v>
      </c>
      <c r="BH208" s="1"/>
      <c r="BI208" s="9">
        <v>39644</v>
      </c>
      <c r="BJ208" s="9">
        <v>39114</v>
      </c>
      <c r="BK208" s="9">
        <v>33779</v>
      </c>
      <c r="BL208" s="1"/>
      <c r="BM208" s="1"/>
      <c r="BN208" s="1"/>
      <c r="BO208" s="1"/>
      <c r="BP208" s="1"/>
      <c r="BQ208" s="1"/>
    </row>
    <row r="209" spans="1:69" x14ac:dyDescent="0.2">
      <c r="A209" s="5" t="s">
        <v>52</v>
      </c>
      <c r="B209" s="11">
        <v>86.27750309999999</v>
      </c>
      <c r="C209" s="5"/>
      <c r="D209" s="8">
        <f t="shared" si="63"/>
        <v>0</v>
      </c>
      <c r="E209" s="8">
        <f t="shared" si="64"/>
        <v>0</v>
      </c>
      <c r="F209" s="8">
        <f t="shared" si="65"/>
        <v>0</v>
      </c>
      <c r="G209" s="8">
        <f t="shared" si="66"/>
        <v>0</v>
      </c>
      <c r="H209" s="8">
        <f t="shared" si="67"/>
        <v>0</v>
      </c>
      <c r="I209" s="8">
        <f t="shared" si="68"/>
        <v>0</v>
      </c>
      <c r="J209" s="8">
        <f t="shared" si="69"/>
        <v>0</v>
      </c>
      <c r="K209" s="8">
        <f t="shared" si="70"/>
        <v>0</v>
      </c>
      <c r="L209" s="8">
        <f t="shared" si="71"/>
        <v>0</v>
      </c>
      <c r="M209" s="8">
        <f t="shared" si="72"/>
        <v>0</v>
      </c>
      <c r="N209" s="7">
        <f t="shared" si="73"/>
        <v>0</v>
      </c>
      <c r="O209" s="2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</row>
    <row r="210" spans="1:69" x14ac:dyDescent="0.2">
      <c r="A210" s="5" t="s">
        <v>51</v>
      </c>
      <c r="B210" s="11">
        <v>84.750168200000005</v>
      </c>
      <c r="C210" s="5"/>
      <c r="D210" s="8">
        <f t="shared" si="63"/>
        <v>0</v>
      </c>
      <c r="E210" s="8">
        <f t="shared" si="64"/>
        <v>0</v>
      </c>
      <c r="F210" s="8">
        <f t="shared" si="65"/>
        <v>0</v>
      </c>
      <c r="G210" s="8">
        <f t="shared" si="66"/>
        <v>0</v>
      </c>
      <c r="H210" s="8">
        <f t="shared" si="67"/>
        <v>0</v>
      </c>
      <c r="I210" s="8">
        <f t="shared" si="68"/>
        <v>0</v>
      </c>
      <c r="J210" s="8">
        <f t="shared" si="69"/>
        <v>0</v>
      </c>
      <c r="K210" s="8">
        <f t="shared" si="70"/>
        <v>0</v>
      </c>
      <c r="L210" s="8">
        <f t="shared" si="71"/>
        <v>0</v>
      </c>
      <c r="M210" s="8">
        <f t="shared" si="72"/>
        <v>0</v>
      </c>
      <c r="N210" s="7">
        <f t="shared" si="73"/>
        <v>0</v>
      </c>
      <c r="O210" s="2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</row>
    <row r="211" spans="1:69" x14ac:dyDescent="0.2">
      <c r="A211" s="5" t="s">
        <v>50</v>
      </c>
      <c r="B211" s="11">
        <v>53.9873732</v>
      </c>
      <c r="C211" s="5"/>
      <c r="D211" s="8">
        <f t="shared" si="63"/>
        <v>0</v>
      </c>
      <c r="E211" s="8">
        <f t="shared" si="64"/>
        <v>0</v>
      </c>
      <c r="F211" s="8">
        <f t="shared" si="65"/>
        <v>0</v>
      </c>
      <c r="G211" s="8">
        <f t="shared" si="66"/>
        <v>0</v>
      </c>
      <c r="H211" s="8">
        <f t="shared" si="67"/>
        <v>0</v>
      </c>
      <c r="I211" s="8">
        <f t="shared" si="68"/>
        <v>0</v>
      </c>
      <c r="J211" s="8">
        <f t="shared" si="69"/>
        <v>0</v>
      </c>
      <c r="K211" s="8">
        <f t="shared" si="70"/>
        <v>0</v>
      </c>
      <c r="L211" s="8">
        <f t="shared" si="71"/>
        <v>0</v>
      </c>
      <c r="M211" s="8">
        <f t="shared" si="72"/>
        <v>0</v>
      </c>
      <c r="N211" s="7">
        <f t="shared" si="73"/>
        <v>0</v>
      </c>
      <c r="O211" s="2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</row>
    <row r="212" spans="1:69" x14ac:dyDescent="0.2">
      <c r="A212" s="5" t="s">
        <v>49</v>
      </c>
      <c r="B212" s="11"/>
      <c r="C212" s="5"/>
      <c r="D212" s="8">
        <f t="shared" ref="D212:D243" si="74">SUM(O212+Z212+AK212+AV212+BG212)</f>
        <v>0</v>
      </c>
      <c r="E212" s="8">
        <f t="shared" ref="E212:E243" si="75">SUM(P212+AA212+AL212+AW212+BH212)</f>
        <v>0</v>
      </c>
      <c r="F212" s="8">
        <f t="shared" ref="F212:F243" si="76">SUM(Q212+AB212+AM212+AX212+BI212)</f>
        <v>0</v>
      </c>
      <c r="G212" s="8">
        <f t="shared" ref="G212:G243" si="77">SUM(R212+AC212+AN212+AY212+BJ212)</f>
        <v>0</v>
      </c>
      <c r="H212" s="8">
        <f t="shared" ref="H212:H243" si="78">SUM(S212+AD212+AO212+AZ212+BK212)</f>
        <v>0</v>
      </c>
      <c r="I212" s="8">
        <f t="shared" ref="I212:I243" si="79">SUM(T212+AE212+AP212+BA212+BL212)</f>
        <v>0</v>
      </c>
      <c r="J212" s="8">
        <f t="shared" ref="J212:J243" si="80">SUM(U212+AF212+AQ212+BB212+BM212)</f>
        <v>0</v>
      </c>
      <c r="K212" s="8">
        <f t="shared" ref="K212:K243" si="81">SUM(V212+AG212+AR212+BC212+BN212)</f>
        <v>0</v>
      </c>
      <c r="L212" s="8">
        <f t="shared" ref="L212:L243" si="82">SUM(W212+AH212+AS212+BD212+BO212)</f>
        <v>0</v>
      </c>
      <c r="M212" s="8">
        <f t="shared" ref="M212:M243" si="83">SUM(X212+AI212+AT212+BE212+BP212)</f>
        <v>0</v>
      </c>
      <c r="N212" s="7">
        <f t="shared" si="73"/>
        <v>0</v>
      </c>
      <c r="O212" s="2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</row>
    <row r="213" spans="1:69" x14ac:dyDescent="0.2">
      <c r="A213" s="5" t="s">
        <v>48</v>
      </c>
      <c r="B213" s="11"/>
      <c r="C213" s="5"/>
      <c r="D213" s="8">
        <f t="shared" si="74"/>
        <v>0</v>
      </c>
      <c r="E213" s="8">
        <f t="shared" si="75"/>
        <v>0</v>
      </c>
      <c r="F213" s="8">
        <f t="shared" si="76"/>
        <v>0</v>
      </c>
      <c r="G213" s="8">
        <f t="shared" si="77"/>
        <v>0</v>
      </c>
      <c r="H213" s="8">
        <f t="shared" si="78"/>
        <v>0</v>
      </c>
      <c r="I213" s="8">
        <f t="shared" si="79"/>
        <v>0</v>
      </c>
      <c r="J213" s="8">
        <f t="shared" si="80"/>
        <v>0</v>
      </c>
      <c r="K213" s="8">
        <f t="shared" si="81"/>
        <v>0</v>
      </c>
      <c r="L213" s="8">
        <f t="shared" si="82"/>
        <v>0</v>
      </c>
      <c r="M213" s="8">
        <f t="shared" si="83"/>
        <v>0</v>
      </c>
      <c r="N213" s="7">
        <f t="shared" ref="N213:N244" si="84">SUM(Y213+AJ213+AU213+BF213+BQ213)</f>
        <v>0</v>
      </c>
      <c r="O213" s="2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</row>
    <row r="214" spans="1:69" x14ac:dyDescent="0.2">
      <c r="A214" s="5" t="s">
        <v>47</v>
      </c>
      <c r="B214" s="11">
        <v>3.9099999999999999E-8</v>
      </c>
      <c r="C214" s="12" t="s">
        <v>15</v>
      </c>
      <c r="D214" s="8">
        <f t="shared" si="74"/>
        <v>3534643</v>
      </c>
      <c r="E214" s="8">
        <f t="shared" si="75"/>
        <v>270919</v>
      </c>
      <c r="F214" s="8">
        <f t="shared" si="76"/>
        <v>404660</v>
      </c>
      <c r="G214" s="8">
        <f t="shared" si="77"/>
        <v>201888</v>
      </c>
      <c r="H214" s="8">
        <f t="shared" si="78"/>
        <v>94609</v>
      </c>
      <c r="I214" s="8">
        <f t="shared" si="79"/>
        <v>215658</v>
      </c>
      <c r="J214" s="8">
        <f t="shared" si="80"/>
        <v>176875</v>
      </c>
      <c r="K214" s="8">
        <f t="shared" si="81"/>
        <v>241532</v>
      </c>
      <c r="L214" s="8">
        <f t="shared" si="82"/>
        <v>365717</v>
      </c>
      <c r="M214" s="8">
        <f t="shared" si="83"/>
        <v>610628</v>
      </c>
      <c r="N214" s="7">
        <f t="shared" si="84"/>
        <v>952157</v>
      </c>
      <c r="O214" s="10">
        <v>873056</v>
      </c>
      <c r="P214" s="9">
        <v>120778</v>
      </c>
      <c r="Q214" s="9">
        <v>100000</v>
      </c>
      <c r="R214" s="9">
        <v>156492</v>
      </c>
      <c r="S214" s="1"/>
      <c r="T214" s="9">
        <v>100000</v>
      </c>
      <c r="U214" s="9">
        <v>75468</v>
      </c>
      <c r="V214" s="9">
        <v>19619</v>
      </c>
      <c r="W214" s="9">
        <v>139057</v>
      </c>
      <c r="X214" s="9">
        <v>48954</v>
      </c>
      <c r="Y214" s="9">
        <v>112688</v>
      </c>
      <c r="Z214" s="9">
        <v>197246</v>
      </c>
      <c r="AA214" s="1"/>
      <c r="AB214" s="1"/>
      <c r="AC214" s="1"/>
      <c r="AD214" s="1"/>
      <c r="AE214" s="1"/>
      <c r="AF214" s="1"/>
      <c r="AG214" s="1"/>
      <c r="AH214" s="9">
        <v>67071</v>
      </c>
      <c r="AI214" s="9">
        <v>64313</v>
      </c>
      <c r="AJ214" s="9">
        <v>65862</v>
      </c>
      <c r="AK214" s="9">
        <v>625812</v>
      </c>
      <c r="AL214" s="1"/>
      <c r="AM214" s="9">
        <v>99467</v>
      </c>
      <c r="AN214" s="9">
        <v>19014</v>
      </c>
      <c r="AO214" s="9">
        <v>59393</v>
      </c>
      <c r="AP214" s="9">
        <v>59952</v>
      </c>
      <c r="AQ214" s="9">
        <v>39486</v>
      </c>
      <c r="AR214" s="9">
        <v>57075</v>
      </c>
      <c r="AS214" s="9">
        <v>35057</v>
      </c>
      <c r="AT214" s="9">
        <v>58088</v>
      </c>
      <c r="AU214" s="9">
        <v>198280</v>
      </c>
      <c r="AV214" s="9">
        <v>859904</v>
      </c>
      <c r="AW214" s="9">
        <v>18000</v>
      </c>
      <c r="AX214" s="9">
        <v>97192</v>
      </c>
      <c r="AY214" s="9">
        <v>26382</v>
      </c>
      <c r="AZ214" s="9">
        <v>35216</v>
      </c>
      <c r="BA214" s="9">
        <v>38000</v>
      </c>
      <c r="BB214" s="9">
        <v>61921</v>
      </c>
      <c r="BC214" s="9">
        <v>15200</v>
      </c>
      <c r="BD214" s="9">
        <v>59811</v>
      </c>
      <c r="BE214" s="9">
        <v>267887</v>
      </c>
      <c r="BF214" s="9">
        <v>240295</v>
      </c>
      <c r="BG214" s="9">
        <v>978625</v>
      </c>
      <c r="BH214" s="9">
        <v>132141</v>
      </c>
      <c r="BI214" s="9">
        <v>108001</v>
      </c>
      <c r="BJ214" s="1"/>
      <c r="BK214" s="1"/>
      <c r="BL214" s="9">
        <v>17706</v>
      </c>
      <c r="BM214" s="1"/>
      <c r="BN214" s="9">
        <v>149638</v>
      </c>
      <c r="BO214" s="9">
        <v>64721</v>
      </c>
      <c r="BP214" s="9">
        <v>171386</v>
      </c>
      <c r="BQ214" s="9">
        <v>335032</v>
      </c>
    </row>
    <row r="215" spans="1:69" x14ac:dyDescent="0.2">
      <c r="A215" s="5" t="s">
        <v>46</v>
      </c>
      <c r="B215" s="11">
        <v>82.424006199999994</v>
      </c>
      <c r="C215" s="5"/>
      <c r="D215" s="8">
        <f t="shared" si="74"/>
        <v>0</v>
      </c>
      <c r="E215" s="8">
        <f t="shared" si="75"/>
        <v>0</v>
      </c>
      <c r="F215" s="8">
        <f t="shared" si="76"/>
        <v>0</v>
      </c>
      <c r="G215" s="8">
        <f t="shared" si="77"/>
        <v>0</v>
      </c>
      <c r="H215" s="8">
        <f t="shared" si="78"/>
        <v>0</v>
      </c>
      <c r="I215" s="8">
        <f t="shared" si="79"/>
        <v>0</v>
      </c>
      <c r="J215" s="8">
        <f t="shared" si="80"/>
        <v>0</v>
      </c>
      <c r="K215" s="8">
        <f t="shared" si="81"/>
        <v>0</v>
      </c>
      <c r="L215" s="8">
        <f t="shared" si="82"/>
        <v>0</v>
      </c>
      <c r="M215" s="8">
        <f t="shared" si="83"/>
        <v>0</v>
      </c>
      <c r="N215" s="7">
        <f t="shared" si="84"/>
        <v>0</v>
      </c>
      <c r="O215" s="2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</row>
    <row r="216" spans="1:69" x14ac:dyDescent="0.2">
      <c r="A216" s="5" t="s">
        <v>45</v>
      </c>
      <c r="B216" s="11">
        <v>24.900968800000001</v>
      </c>
      <c r="C216" s="5"/>
      <c r="D216" s="8">
        <f t="shared" si="74"/>
        <v>0</v>
      </c>
      <c r="E216" s="8">
        <f t="shared" si="75"/>
        <v>0</v>
      </c>
      <c r="F216" s="8">
        <f t="shared" si="76"/>
        <v>0</v>
      </c>
      <c r="G216" s="8">
        <f t="shared" si="77"/>
        <v>0</v>
      </c>
      <c r="H216" s="8">
        <f t="shared" si="78"/>
        <v>0</v>
      </c>
      <c r="I216" s="8">
        <f t="shared" si="79"/>
        <v>0</v>
      </c>
      <c r="J216" s="8">
        <f t="shared" si="80"/>
        <v>0</v>
      </c>
      <c r="K216" s="8">
        <f t="shared" si="81"/>
        <v>0</v>
      </c>
      <c r="L216" s="8">
        <f t="shared" si="82"/>
        <v>0</v>
      </c>
      <c r="M216" s="8">
        <f t="shared" si="83"/>
        <v>0</v>
      </c>
      <c r="N216" s="7">
        <f t="shared" si="84"/>
        <v>0</v>
      </c>
      <c r="O216" s="2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</row>
    <row r="217" spans="1:69" x14ac:dyDescent="0.2">
      <c r="A217" s="5" t="s">
        <v>44</v>
      </c>
      <c r="B217" s="11">
        <v>6.3308975000000007</v>
      </c>
      <c r="C217" s="5"/>
      <c r="D217" s="8">
        <f t="shared" si="74"/>
        <v>0</v>
      </c>
      <c r="E217" s="8">
        <f t="shared" si="75"/>
        <v>0</v>
      </c>
      <c r="F217" s="8">
        <f t="shared" si="76"/>
        <v>0</v>
      </c>
      <c r="G217" s="8">
        <f t="shared" si="77"/>
        <v>0</v>
      </c>
      <c r="H217" s="8">
        <f t="shared" si="78"/>
        <v>0</v>
      </c>
      <c r="I217" s="8">
        <f t="shared" si="79"/>
        <v>0</v>
      </c>
      <c r="J217" s="8">
        <f t="shared" si="80"/>
        <v>0</v>
      </c>
      <c r="K217" s="8">
        <f t="shared" si="81"/>
        <v>0</v>
      </c>
      <c r="L217" s="8">
        <f t="shared" si="82"/>
        <v>0</v>
      </c>
      <c r="M217" s="8">
        <f t="shared" si="83"/>
        <v>0</v>
      </c>
      <c r="N217" s="7">
        <f t="shared" si="84"/>
        <v>0</v>
      </c>
      <c r="O217" s="2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</row>
    <row r="218" spans="1:69" x14ac:dyDescent="0.2">
      <c r="A218" s="5" t="s">
        <v>43</v>
      </c>
      <c r="B218" s="11">
        <v>19.662271199999999</v>
      </c>
      <c r="C218" s="5"/>
      <c r="D218" s="8">
        <f t="shared" si="74"/>
        <v>10739</v>
      </c>
      <c r="E218" s="8">
        <f t="shared" si="75"/>
        <v>8857</v>
      </c>
      <c r="F218" s="8">
        <f t="shared" si="76"/>
        <v>0</v>
      </c>
      <c r="G218" s="8">
        <f t="shared" si="77"/>
        <v>1882</v>
      </c>
      <c r="H218" s="8">
        <f t="shared" si="78"/>
        <v>0</v>
      </c>
      <c r="I218" s="8">
        <f t="shared" si="79"/>
        <v>0</v>
      </c>
      <c r="J218" s="8">
        <f t="shared" si="80"/>
        <v>0</v>
      </c>
      <c r="K218" s="8">
        <f t="shared" si="81"/>
        <v>0</v>
      </c>
      <c r="L218" s="8">
        <f t="shared" si="82"/>
        <v>0</v>
      </c>
      <c r="M218" s="8">
        <f t="shared" si="83"/>
        <v>0</v>
      </c>
      <c r="N218" s="7">
        <f t="shared" si="84"/>
        <v>0</v>
      </c>
      <c r="O218" s="2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9">
        <v>10739</v>
      </c>
      <c r="AW218" s="9">
        <v>8857</v>
      </c>
      <c r="AX218" s="1"/>
      <c r="AY218" s="9">
        <v>1882</v>
      </c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</row>
    <row r="219" spans="1:69" x14ac:dyDescent="0.2">
      <c r="A219" s="5" t="s">
        <v>42</v>
      </c>
      <c r="B219" s="11">
        <v>21.2494196</v>
      </c>
      <c r="C219" s="5"/>
      <c r="D219" s="8">
        <f t="shared" si="74"/>
        <v>0</v>
      </c>
      <c r="E219" s="8">
        <f t="shared" si="75"/>
        <v>0</v>
      </c>
      <c r="F219" s="8">
        <f t="shared" si="76"/>
        <v>0</v>
      </c>
      <c r="G219" s="8">
        <f t="shared" si="77"/>
        <v>0</v>
      </c>
      <c r="H219" s="8">
        <f t="shared" si="78"/>
        <v>0</v>
      </c>
      <c r="I219" s="8">
        <f t="shared" si="79"/>
        <v>0</v>
      </c>
      <c r="J219" s="8">
        <f t="shared" si="80"/>
        <v>0</v>
      </c>
      <c r="K219" s="8">
        <f t="shared" si="81"/>
        <v>0</v>
      </c>
      <c r="L219" s="8">
        <f t="shared" si="82"/>
        <v>0</v>
      </c>
      <c r="M219" s="8">
        <f t="shared" si="83"/>
        <v>0</v>
      </c>
      <c r="N219" s="7">
        <f t="shared" si="84"/>
        <v>0</v>
      </c>
      <c r="O219" s="2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</row>
    <row r="220" spans="1:69" x14ac:dyDescent="0.2">
      <c r="A220" s="5" t="s">
        <v>41</v>
      </c>
      <c r="B220" s="11">
        <v>21.2494196</v>
      </c>
      <c r="C220" s="5"/>
      <c r="D220" s="8">
        <f t="shared" si="74"/>
        <v>7775</v>
      </c>
      <c r="E220" s="8">
        <f t="shared" si="75"/>
        <v>7775</v>
      </c>
      <c r="F220" s="8">
        <f t="shared" si="76"/>
        <v>0</v>
      </c>
      <c r="G220" s="8">
        <f t="shared" si="77"/>
        <v>0</v>
      </c>
      <c r="H220" s="8">
        <f t="shared" si="78"/>
        <v>0</v>
      </c>
      <c r="I220" s="8">
        <f t="shared" si="79"/>
        <v>0</v>
      </c>
      <c r="J220" s="8">
        <f t="shared" si="80"/>
        <v>0</v>
      </c>
      <c r="K220" s="8">
        <f t="shared" si="81"/>
        <v>0</v>
      </c>
      <c r="L220" s="8">
        <f t="shared" si="82"/>
        <v>0</v>
      </c>
      <c r="M220" s="8">
        <f t="shared" si="83"/>
        <v>0</v>
      </c>
      <c r="N220" s="7">
        <f t="shared" si="84"/>
        <v>0</v>
      </c>
      <c r="O220" s="2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9">
        <v>7775</v>
      </c>
      <c r="AW220" s="9">
        <v>7775</v>
      </c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</row>
    <row r="221" spans="1:69" x14ac:dyDescent="0.2">
      <c r="A221" s="5" t="s">
        <v>40</v>
      </c>
      <c r="B221" s="11">
        <v>79.592940999999996</v>
      </c>
      <c r="C221" s="5"/>
      <c r="D221" s="8">
        <f t="shared" si="74"/>
        <v>0</v>
      </c>
      <c r="E221" s="8">
        <f t="shared" si="75"/>
        <v>0</v>
      </c>
      <c r="F221" s="8">
        <f t="shared" si="76"/>
        <v>0</v>
      </c>
      <c r="G221" s="8">
        <f t="shared" si="77"/>
        <v>0</v>
      </c>
      <c r="H221" s="8">
        <f t="shared" si="78"/>
        <v>0</v>
      </c>
      <c r="I221" s="8">
        <f t="shared" si="79"/>
        <v>0</v>
      </c>
      <c r="J221" s="8">
        <f t="shared" si="80"/>
        <v>0</v>
      </c>
      <c r="K221" s="8">
        <f t="shared" si="81"/>
        <v>0</v>
      </c>
      <c r="L221" s="8">
        <f t="shared" si="82"/>
        <v>0</v>
      </c>
      <c r="M221" s="8">
        <f t="shared" si="83"/>
        <v>0</v>
      </c>
      <c r="N221" s="7">
        <f t="shared" si="84"/>
        <v>0</v>
      </c>
      <c r="O221" s="2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</row>
    <row r="222" spans="1:69" x14ac:dyDescent="0.2">
      <c r="A222" s="5" t="s">
        <v>39</v>
      </c>
      <c r="B222" s="11"/>
      <c r="C222" s="5"/>
      <c r="D222" s="8">
        <f t="shared" si="74"/>
        <v>0</v>
      </c>
      <c r="E222" s="8">
        <f t="shared" si="75"/>
        <v>0</v>
      </c>
      <c r="F222" s="8">
        <f t="shared" si="76"/>
        <v>0</v>
      </c>
      <c r="G222" s="8">
        <f t="shared" si="77"/>
        <v>0</v>
      </c>
      <c r="H222" s="8">
        <f t="shared" si="78"/>
        <v>0</v>
      </c>
      <c r="I222" s="8">
        <f t="shared" si="79"/>
        <v>0</v>
      </c>
      <c r="J222" s="8">
        <f t="shared" si="80"/>
        <v>0</v>
      </c>
      <c r="K222" s="8">
        <f t="shared" si="81"/>
        <v>0</v>
      </c>
      <c r="L222" s="8">
        <f t="shared" si="82"/>
        <v>0</v>
      </c>
      <c r="M222" s="8">
        <f t="shared" si="83"/>
        <v>0</v>
      </c>
      <c r="N222" s="7">
        <f t="shared" si="84"/>
        <v>0</v>
      </c>
      <c r="O222" s="2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</row>
    <row r="223" spans="1:69" x14ac:dyDescent="0.2">
      <c r="A223" s="5" t="s">
        <v>38</v>
      </c>
      <c r="B223" s="11">
        <v>14.5201104</v>
      </c>
      <c r="C223" s="5"/>
      <c r="D223" s="8">
        <f t="shared" si="74"/>
        <v>0</v>
      </c>
      <c r="E223" s="8">
        <f t="shared" si="75"/>
        <v>0</v>
      </c>
      <c r="F223" s="8">
        <f t="shared" si="76"/>
        <v>0</v>
      </c>
      <c r="G223" s="8">
        <f t="shared" si="77"/>
        <v>0</v>
      </c>
      <c r="H223" s="8">
        <f t="shared" si="78"/>
        <v>0</v>
      </c>
      <c r="I223" s="8">
        <f t="shared" si="79"/>
        <v>0</v>
      </c>
      <c r="J223" s="8">
        <f t="shared" si="80"/>
        <v>0</v>
      </c>
      <c r="K223" s="8">
        <f t="shared" si="81"/>
        <v>0</v>
      </c>
      <c r="L223" s="8">
        <f t="shared" si="82"/>
        <v>0</v>
      </c>
      <c r="M223" s="8">
        <f t="shared" si="83"/>
        <v>0</v>
      </c>
      <c r="N223" s="7">
        <f t="shared" si="84"/>
        <v>0</v>
      </c>
      <c r="O223" s="2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</row>
    <row r="224" spans="1:69" x14ac:dyDescent="0.2">
      <c r="A224" s="5" t="s">
        <v>37</v>
      </c>
      <c r="B224" s="11">
        <v>1.73E-5</v>
      </c>
      <c r="C224" s="5"/>
      <c r="D224" s="8">
        <f t="shared" si="74"/>
        <v>0</v>
      </c>
      <c r="E224" s="8">
        <f t="shared" si="75"/>
        <v>0</v>
      </c>
      <c r="F224" s="8">
        <f t="shared" si="76"/>
        <v>0</v>
      </c>
      <c r="G224" s="8">
        <f t="shared" si="77"/>
        <v>0</v>
      </c>
      <c r="H224" s="8">
        <f t="shared" si="78"/>
        <v>0</v>
      </c>
      <c r="I224" s="8">
        <f t="shared" si="79"/>
        <v>0</v>
      </c>
      <c r="J224" s="8">
        <f t="shared" si="80"/>
        <v>0</v>
      </c>
      <c r="K224" s="8">
        <f t="shared" si="81"/>
        <v>0</v>
      </c>
      <c r="L224" s="8">
        <f t="shared" si="82"/>
        <v>0</v>
      </c>
      <c r="M224" s="8">
        <f t="shared" si="83"/>
        <v>0</v>
      </c>
      <c r="N224" s="7">
        <f t="shared" si="84"/>
        <v>0</v>
      </c>
      <c r="O224" s="2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</row>
    <row r="225" spans="1:69" x14ac:dyDescent="0.2">
      <c r="A225" s="5" t="s">
        <v>36</v>
      </c>
      <c r="B225" s="11">
        <v>3.9799999999999997E-10</v>
      </c>
      <c r="C225" s="12" t="s">
        <v>15</v>
      </c>
      <c r="D225" s="8">
        <f t="shared" si="74"/>
        <v>12058</v>
      </c>
      <c r="E225" s="8">
        <f t="shared" si="75"/>
        <v>2157</v>
      </c>
      <c r="F225" s="8">
        <f t="shared" si="76"/>
        <v>0</v>
      </c>
      <c r="G225" s="8">
        <f t="shared" si="77"/>
        <v>3365</v>
      </c>
      <c r="H225" s="8">
        <f t="shared" si="78"/>
        <v>0</v>
      </c>
      <c r="I225" s="8">
        <f t="shared" si="79"/>
        <v>0</v>
      </c>
      <c r="J225" s="8">
        <f t="shared" si="80"/>
        <v>3000</v>
      </c>
      <c r="K225" s="8">
        <f t="shared" si="81"/>
        <v>1295</v>
      </c>
      <c r="L225" s="8">
        <f t="shared" si="82"/>
        <v>77</v>
      </c>
      <c r="M225" s="8">
        <f t="shared" si="83"/>
        <v>1986</v>
      </c>
      <c r="N225" s="7">
        <f t="shared" si="84"/>
        <v>178</v>
      </c>
      <c r="O225" s="2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9">
        <v>9817</v>
      </c>
      <c r="AW225" s="9">
        <v>2157</v>
      </c>
      <c r="AX225" s="1"/>
      <c r="AY225" s="9">
        <v>3365</v>
      </c>
      <c r="AZ225" s="1"/>
      <c r="BA225" s="1"/>
      <c r="BB225" s="9">
        <v>3000</v>
      </c>
      <c r="BC225" s="9">
        <v>1295</v>
      </c>
      <c r="BD225" s="1"/>
      <c r="BE225" s="1"/>
      <c r="BF225" s="1"/>
      <c r="BG225" s="9">
        <v>2241</v>
      </c>
      <c r="BH225" s="1"/>
      <c r="BI225" s="1"/>
      <c r="BJ225" s="1"/>
      <c r="BK225" s="1"/>
      <c r="BL225" s="1"/>
      <c r="BM225" s="1"/>
      <c r="BN225" s="1"/>
      <c r="BO225" s="9">
        <v>77</v>
      </c>
      <c r="BP225" s="9">
        <v>1986</v>
      </c>
      <c r="BQ225" s="9">
        <v>178</v>
      </c>
    </row>
    <row r="226" spans="1:69" x14ac:dyDescent="0.2">
      <c r="A226" s="5" t="s">
        <v>35</v>
      </c>
      <c r="B226" s="11">
        <v>0</v>
      </c>
      <c r="C226" s="12" t="s">
        <v>15</v>
      </c>
      <c r="D226" s="8">
        <f t="shared" si="74"/>
        <v>45385</v>
      </c>
      <c r="E226" s="8">
        <f t="shared" si="75"/>
        <v>0</v>
      </c>
      <c r="F226" s="8">
        <f t="shared" si="76"/>
        <v>22000</v>
      </c>
      <c r="G226" s="8">
        <f t="shared" si="77"/>
        <v>22000</v>
      </c>
      <c r="H226" s="8">
        <f t="shared" si="78"/>
        <v>0</v>
      </c>
      <c r="I226" s="8">
        <f t="shared" si="79"/>
        <v>288</v>
      </c>
      <c r="J226" s="8">
        <f t="shared" si="80"/>
        <v>588</v>
      </c>
      <c r="K226" s="8">
        <f t="shared" si="81"/>
        <v>0</v>
      </c>
      <c r="L226" s="8">
        <f t="shared" si="82"/>
        <v>0</v>
      </c>
      <c r="M226" s="8">
        <f t="shared" si="83"/>
        <v>509</v>
      </c>
      <c r="N226" s="7">
        <f t="shared" si="84"/>
        <v>0</v>
      </c>
      <c r="O226" s="2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9">
        <v>44000</v>
      </c>
      <c r="AW226" s="1"/>
      <c r="AX226" s="9">
        <v>22000</v>
      </c>
      <c r="AY226" s="9">
        <v>22000</v>
      </c>
      <c r="AZ226" s="1"/>
      <c r="BA226" s="1"/>
      <c r="BB226" s="1"/>
      <c r="BC226" s="1"/>
      <c r="BD226" s="1"/>
      <c r="BE226" s="1"/>
      <c r="BF226" s="1"/>
      <c r="BG226" s="9">
        <v>1385</v>
      </c>
      <c r="BH226" s="1"/>
      <c r="BI226" s="1"/>
      <c r="BJ226" s="1"/>
      <c r="BK226" s="1"/>
      <c r="BL226" s="9">
        <v>288</v>
      </c>
      <c r="BM226" s="9">
        <v>588</v>
      </c>
      <c r="BN226" s="1"/>
      <c r="BO226" s="1"/>
      <c r="BP226" s="9">
        <v>509</v>
      </c>
      <c r="BQ226" s="1"/>
    </row>
    <row r="227" spans="1:69" x14ac:dyDescent="0.2">
      <c r="A227" s="5" t="s">
        <v>34</v>
      </c>
      <c r="B227" s="11">
        <v>65.32289209999999</v>
      </c>
      <c r="C227" s="5"/>
      <c r="D227" s="8">
        <f t="shared" si="74"/>
        <v>0</v>
      </c>
      <c r="E227" s="8">
        <f t="shared" si="75"/>
        <v>0</v>
      </c>
      <c r="F227" s="8">
        <f t="shared" si="76"/>
        <v>0</v>
      </c>
      <c r="G227" s="8">
        <f t="shared" si="77"/>
        <v>0</v>
      </c>
      <c r="H227" s="8">
        <f t="shared" si="78"/>
        <v>0</v>
      </c>
      <c r="I227" s="8">
        <f t="shared" si="79"/>
        <v>0</v>
      </c>
      <c r="J227" s="8">
        <f t="shared" si="80"/>
        <v>0</v>
      </c>
      <c r="K227" s="8">
        <f t="shared" si="81"/>
        <v>0</v>
      </c>
      <c r="L227" s="8">
        <f t="shared" si="82"/>
        <v>0</v>
      </c>
      <c r="M227" s="8">
        <f t="shared" si="83"/>
        <v>0</v>
      </c>
      <c r="N227" s="7">
        <f t="shared" si="84"/>
        <v>0</v>
      </c>
      <c r="O227" s="2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</row>
    <row r="228" spans="1:69" x14ac:dyDescent="0.2">
      <c r="A228" s="5" t="s">
        <v>33</v>
      </c>
      <c r="B228" s="11">
        <v>0.24715050000000002</v>
      </c>
      <c r="C228" s="5"/>
      <c r="D228" s="8">
        <f t="shared" si="74"/>
        <v>17657623</v>
      </c>
      <c r="E228" s="8">
        <f t="shared" si="75"/>
        <v>1142697</v>
      </c>
      <c r="F228" s="8">
        <f t="shared" si="76"/>
        <v>1746559</v>
      </c>
      <c r="G228" s="8">
        <f t="shared" si="77"/>
        <v>1701559</v>
      </c>
      <c r="H228" s="8">
        <f t="shared" si="78"/>
        <v>1122948</v>
      </c>
      <c r="I228" s="8">
        <f t="shared" si="79"/>
        <v>2289359</v>
      </c>
      <c r="J228" s="8">
        <f t="shared" si="80"/>
        <v>1594355</v>
      </c>
      <c r="K228" s="8">
        <f t="shared" si="81"/>
        <v>2432592</v>
      </c>
      <c r="L228" s="8">
        <f t="shared" si="82"/>
        <v>2869176</v>
      </c>
      <c r="M228" s="8">
        <f t="shared" si="83"/>
        <v>1617650</v>
      </c>
      <c r="N228" s="7">
        <f t="shared" si="84"/>
        <v>1140728</v>
      </c>
      <c r="O228" s="10">
        <v>7441525</v>
      </c>
      <c r="P228" s="9">
        <v>372120</v>
      </c>
      <c r="Q228" s="9">
        <v>882430</v>
      </c>
      <c r="R228" s="9">
        <v>949867</v>
      </c>
      <c r="S228" s="9">
        <v>465998</v>
      </c>
      <c r="T228" s="9">
        <v>869244</v>
      </c>
      <c r="U228" s="9">
        <v>623985</v>
      </c>
      <c r="V228" s="9">
        <v>1113801</v>
      </c>
      <c r="W228" s="9">
        <v>1035159</v>
      </c>
      <c r="X228" s="9">
        <v>614652</v>
      </c>
      <c r="Y228" s="9">
        <v>514269</v>
      </c>
      <c r="Z228" s="9">
        <v>98344</v>
      </c>
      <c r="AA228" s="9">
        <v>18197</v>
      </c>
      <c r="AB228" s="9">
        <v>15589</v>
      </c>
      <c r="AC228" s="9">
        <v>18000</v>
      </c>
      <c r="AD228" s="9">
        <v>22491</v>
      </c>
      <c r="AE228" s="9">
        <v>7516</v>
      </c>
      <c r="AF228" s="9">
        <v>16551</v>
      </c>
      <c r="AG228" s="1"/>
      <c r="AH228" s="1"/>
      <c r="AI228" s="1"/>
      <c r="AJ228" s="1"/>
      <c r="AK228" s="9">
        <v>1824979</v>
      </c>
      <c r="AL228" s="9">
        <v>319980</v>
      </c>
      <c r="AM228" s="9">
        <v>164225</v>
      </c>
      <c r="AN228" s="9">
        <v>159465</v>
      </c>
      <c r="AO228" s="9">
        <v>194528</v>
      </c>
      <c r="AP228" s="9">
        <v>366371</v>
      </c>
      <c r="AQ228" s="9">
        <v>148888</v>
      </c>
      <c r="AR228" s="9">
        <v>184368</v>
      </c>
      <c r="AS228" s="9">
        <v>103574</v>
      </c>
      <c r="AT228" s="9">
        <v>111004</v>
      </c>
      <c r="AU228" s="9">
        <v>72576</v>
      </c>
      <c r="AV228" s="9">
        <v>4701769</v>
      </c>
      <c r="AW228" s="9">
        <v>279344</v>
      </c>
      <c r="AX228" s="9">
        <v>613000</v>
      </c>
      <c r="AY228" s="9">
        <v>490140</v>
      </c>
      <c r="AZ228" s="9">
        <v>185260</v>
      </c>
      <c r="BA228" s="9">
        <v>641711</v>
      </c>
      <c r="BB228" s="9">
        <v>466129</v>
      </c>
      <c r="BC228" s="9">
        <v>529698</v>
      </c>
      <c r="BD228" s="9">
        <v>629447</v>
      </c>
      <c r="BE228" s="9">
        <v>479356</v>
      </c>
      <c r="BF228" s="9">
        <v>387684</v>
      </c>
      <c r="BG228" s="9">
        <v>3591006</v>
      </c>
      <c r="BH228" s="9">
        <v>153056</v>
      </c>
      <c r="BI228" s="9">
        <v>71315</v>
      </c>
      <c r="BJ228" s="9">
        <v>84087</v>
      </c>
      <c r="BK228" s="9">
        <v>254671</v>
      </c>
      <c r="BL228" s="9">
        <v>404517</v>
      </c>
      <c r="BM228" s="9">
        <v>338802</v>
      </c>
      <c r="BN228" s="9">
        <v>604725</v>
      </c>
      <c r="BO228" s="9">
        <v>1100996</v>
      </c>
      <c r="BP228" s="9">
        <v>412638</v>
      </c>
      <c r="BQ228" s="9">
        <v>166199</v>
      </c>
    </row>
    <row r="229" spans="1:69" x14ac:dyDescent="0.2">
      <c r="A229" s="5" t="s">
        <v>32</v>
      </c>
      <c r="B229" s="11"/>
      <c r="C229" s="5"/>
      <c r="D229" s="8">
        <f t="shared" si="74"/>
        <v>0</v>
      </c>
      <c r="E229" s="8">
        <f t="shared" si="75"/>
        <v>0</v>
      </c>
      <c r="F229" s="8">
        <f t="shared" si="76"/>
        <v>0</v>
      </c>
      <c r="G229" s="8">
        <f t="shared" si="77"/>
        <v>0</v>
      </c>
      <c r="H229" s="8">
        <f t="shared" si="78"/>
        <v>0</v>
      </c>
      <c r="I229" s="8">
        <f t="shared" si="79"/>
        <v>0</v>
      </c>
      <c r="J229" s="8">
        <f t="shared" si="80"/>
        <v>0</v>
      </c>
      <c r="K229" s="8">
        <f t="shared" si="81"/>
        <v>0</v>
      </c>
      <c r="L229" s="8">
        <f t="shared" si="82"/>
        <v>0</v>
      </c>
      <c r="M229" s="8">
        <f t="shared" si="83"/>
        <v>0</v>
      </c>
      <c r="N229" s="7">
        <f t="shared" si="84"/>
        <v>0</v>
      </c>
      <c r="O229" s="2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</row>
    <row r="230" spans="1:69" x14ac:dyDescent="0.2">
      <c r="A230" s="5" t="s">
        <v>31</v>
      </c>
      <c r="B230" s="11">
        <v>83.522422900000009</v>
      </c>
      <c r="C230" s="5"/>
      <c r="D230" s="8">
        <f t="shared" si="74"/>
        <v>0</v>
      </c>
      <c r="E230" s="8">
        <f t="shared" si="75"/>
        <v>0</v>
      </c>
      <c r="F230" s="8">
        <f t="shared" si="76"/>
        <v>0</v>
      </c>
      <c r="G230" s="8">
        <f t="shared" si="77"/>
        <v>0</v>
      </c>
      <c r="H230" s="8">
        <f t="shared" si="78"/>
        <v>0</v>
      </c>
      <c r="I230" s="8">
        <f t="shared" si="79"/>
        <v>0</v>
      </c>
      <c r="J230" s="8">
        <f t="shared" si="80"/>
        <v>0</v>
      </c>
      <c r="K230" s="8">
        <f t="shared" si="81"/>
        <v>0</v>
      </c>
      <c r="L230" s="8">
        <f t="shared" si="82"/>
        <v>0</v>
      </c>
      <c r="M230" s="8">
        <f t="shared" si="83"/>
        <v>0</v>
      </c>
      <c r="N230" s="7">
        <f t="shared" si="84"/>
        <v>0</v>
      </c>
      <c r="O230" s="2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</row>
    <row r="231" spans="1:69" x14ac:dyDescent="0.2">
      <c r="A231" s="5" t="s">
        <v>30</v>
      </c>
      <c r="B231" s="11">
        <v>73.394994699999998</v>
      </c>
      <c r="C231" s="5"/>
      <c r="D231" s="8">
        <f t="shared" si="74"/>
        <v>15736330</v>
      </c>
      <c r="E231" s="8">
        <f t="shared" si="75"/>
        <v>1609918</v>
      </c>
      <c r="F231" s="8">
        <f t="shared" si="76"/>
        <v>1017832</v>
      </c>
      <c r="G231" s="8">
        <f t="shared" si="77"/>
        <v>697281</v>
      </c>
      <c r="H231" s="8">
        <f t="shared" si="78"/>
        <v>811069</v>
      </c>
      <c r="I231" s="8">
        <f t="shared" si="79"/>
        <v>1102805</v>
      </c>
      <c r="J231" s="8">
        <f t="shared" si="80"/>
        <v>3004556</v>
      </c>
      <c r="K231" s="8">
        <f t="shared" si="81"/>
        <v>3060974</v>
      </c>
      <c r="L231" s="8">
        <f t="shared" si="82"/>
        <v>1398693</v>
      </c>
      <c r="M231" s="8">
        <f t="shared" si="83"/>
        <v>1761535</v>
      </c>
      <c r="N231" s="7">
        <f t="shared" si="84"/>
        <v>1271667</v>
      </c>
      <c r="O231" s="10">
        <v>11152143</v>
      </c>
      <c r="P231" s="9">
        <v>1252848</v>
      </c>
      <c r="Q231" s="9">
        <v>748120</v>
      </c>
      <c r="R231" s="9">
        <v>488247</v>
      </c>
      <c r="S231" s="9">
        <v>607584</v>
      </c>
      <c r="T231" s="9">
        <v>518299</v>
      </c>
      <c r="U231" s="9">
        <v>1995892</v>
      </c>
      <c r="V231" s="9">
        <v>2649727</v>
      </c>
      <c r="W231" s="9">
        <v>966559</v>
      </c>
      <c r="X231" s="9">
        <v>1177849</v>
      </c>
      <c r="Y231" s="9">
        <v>747018</v>
      </c>
      <c r="Z231" s="9">
        <v>407470</v>
      </c>
      <c r="AA231" s="9">
        <v>152279</v>
      </c>
      <c r="AB231" s="9">
        <v>69291</v>
      </c>
      <c r="AC231" s="9">
        <v>17400</v>
      </c>
      <c r="AD231" s="1"/>
      <c r="AE231" s="1"/>
      <c r="AF231" s="1"/>
      <c r="AG231" s="9">
        <v>15000</v>
      </c>
      <c r="AH231" s="9">
        <v>18500</v>
      </c>
      <c r="AI231" s="9">
        <v>19000</v>
      </c>
      <c r="AJ231" s="9">
        <v>116000</v>
      </c>
      <c r="AK231" s="9">
        <v>233584</v>
      </c>
      <c r="AL231" s="1"/>
      <c r="AM231" s="9">
        <v>74488</v>
      </c>
      <c r="AN231" s="1"/>
      <c r="AO231" s="1"/>
      <c r="AP231" s="9">
        <v>40000</v>
      </c>
      <c r="AQ231" s="9">
        <v>39096</v>
      </c>
      <c r="AR231" s="9">
        <v>80000</v>
      </c>
      <c r="AS231" s="1"/>
      <c r="AT231" s="1"/>
      <c r="AU231" s="1"/>
      <c r="AV231" s="9">
        <v>1801706</v>
      </c>
      <c r="AW231" s="9">
        <v>145841</v>
      </c>
      <c r="AX231" s="9">
        <v>70390</v>
      </c>
      <c r="AY231" s="9">
        <v>99684</v>
      </c>
      <c r="AZ231" s="9">
        <v>132723</v>
      </c>
      <c r="BA231" s="9">
        <v>162406</v>
      </c>
      <c r="BB231" s="9">
        <v>453160</v>
      </c>
      <c r="BC231" s="9">
        <v>123697</v>
      </c>
      <c r="BD231" s="9">
        <v>310967</v>
      </c>
      <c r="BE231" s="9">
        <v>139758</v>
      </c>
      <c r="BF231" s="9">
        <v>163080</v>
      </c>
      <c r="BG231" s="9">
        <v>2141427</v>
      </c>
      <c r="BH231" s="9">
        <v>58950</v>
      </c>
      <c r="BI231" s="9">
        <v>55543</v>
      </c>
      <c r="BJ231" s="9">
        <v>91950</v>
      </c>
      <c r="BK231" s="9">
        <v>70762</v>
      </c>
      <c r="BL231" s="9">
        <v>382100</v>
      </c>
      <c r="BM231" s="9">
        <v>516408</v>
      </c>
      <c r="BN231" s="9">
        <v>192550</v>
      </c>
      <c r="BO231" s="9">
        <v>102667</v>
      </c>
      <c r="BP231" s="9">
        <v>424928</v>
      </c>
      <c r="BQ231" s="9">
        <v>245569</v>
      </c>
    </row>
    <row r="232" spans="1:69" x14ac:dyDescent="0.2">
      <c r="A232" s="5" t="s">
        <v>29</v>
      </c>
      <c r="B232" s="11"/>
      <c r="C232" s="5"/>
      <c r="D232" s="8">
        <f t="shared" si="74"/>
        <v>0</v>
      </c>
      <c r="E232" s="8">
        <f t="shared" si="75"/>
        <v>0</v>
      </c>
      <c r="F232" s="8">
        <f t="shared" si="76"/>
        <v>0</v>
      </c>
      <c r="G232" s="8">
        <f t="shared" si="77"/>
        <v>0</v>
      </c>
      <c r="H232" s="8">
        <f t="shared" si="78"/>
        <v>0</v>
      </c>
      <c r="I232" s="8">
        <f t="shared" si="79"/>
        <v>0</v>
      </c>
      <c r="J232" s="8">
        <f t="shared" si="80"/>
        <v>0</v>
      </c>
      <c r="K232" s="8">
        <f t="shared" si="81"/>
        <v>0</v>
      </c>
      <c r="L232" s="8">
        <f t="shared" si="82"/>
        <v>0</v>
      </c>
      <c r="M232" s="8">
        <f t="shared" si="83"/>
        <v>0</v>
      </c>
      <c r="N232" s="7">
        <f t="shared" si="84"/>
        <v>0</v>
      </c>
      <c r="O232" s="2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</row>
    <row r="233" spans="1:69" x14ac:dyDescent="0.2">
      <c r="A233" s="5" t="s">
        <v>28</v>
      </c>
      <c r="B233" s="11">
        <v>83.525481799999994</v>
      </c>
      <c r="C233" s="5"/>
      <c r="D233" s="8">
        <f t="shared" si="74"/>
        <v>0</v>
      </c>
      <c r="E233" s="8">
        <f t="shared" si="75"/>
        <v>0</v>
      </c>
      <c r="F233" s="8">
        <f t="shared" si="76"/>
        <v>0</v>
      </c>
      <c r="G233" s="8">
        <f t="shared" si="77"/>
        <v>0</v>
      </c>
      <c r="H233" s="8">
        <f t="shared" si="78"/>
        <v>0</v>
      </c>
      <c r="I233" s="8">
        <f t="shared" si="79"/>
        <v>0</v>
      </c>
      <c r="J233" s="8">
        <f t="shared" si="80"/>
        <v>0</v>
      </c>
      <c r="K233" s="8">
        <f t="shared" si="81"/>
        <v>0</v>
      </c>
      <c r="L233" s="8">
        <f t="shared" si="82"/>
        <v>0</v>
      </c>
      <c r="M233" s="8">
        <f t="shared" si="83"/>
        <v>0</v>
      </c>
      <c r="N233" s="7">
        <f t="shared" si="84"/>
        <v>0</v>
      </c>
      <c r="O233" s="2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</row>
    <row r="234" spans="1:69" x14ac:dyDescent="0.2">
      <c r="A234" s="5" t="s">
        <v>27</v>
      </c>
      <c r="B234" s="11">
        <v>82.356280400000003</v>
      </c>
      <c r="C234" s="5"/>
      <c r="D234" s="8">
        <f t="shared" si="74"/>
        <v>0</v>
      </c>
      <c r="E234" s="8">
        <f t="shared" si="75"/>
        <v>0</v>
      </c>
      <c r="F234" s="8">
        <f t="shared" si="76"/>
        <v>0</v>
      </c>
      <c r="G234" s="8">
        <f t="shared" si="77"/>
        <v>0</v>
      </c>
      <c r="H234" s="8">
        <f t="shared" si="78"/>
        <v>0</v>
      </c>
      <c r="I234" s="8">
        <f t="shared" si="79"/>
        <v>0</v>
      </c>
      <c r="J234" s="8">
        <f t="shared" si="80"/>
        <v>0</v>
      </c>
      <c r="K234" s="8">
        <f t="shared" si="81"/>
        <v>0</v>
      </c>
      <c r="L234" s="8">
        <f t="shared" si="82"/>
        <v>0</v>
      </c>
      <c r="M234" s="8">
        <f t="shared" si="83"/>
        <v>0</v>
      </c>
      <c r="N234" s="7">
        <f t="shared" si="84"/>
        <v>0</v>
      </c>
      <c r="O234" s="2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</row>
    <row r="235" spans="1:69" x14ac:dyDescent="0.2">
      <c r="A235" s="5" t="s">
        <v>26</v>
      </c>
      <c r="B235" s="11">
        <v>77.916761100000002</v>
      </c>
      <c r="C235" s="5"/>
      <c r="D235" s="8">
        <f t="shared" si="74"/>
        <v>0</v>
      </c>
      <c r="E235" s="8">
        <f t="shared" si="75"/>
        <v>0</v>
      </c>
      <c r="F235" s="8">
        <f t="shared" si="76"/>
        <v>0</v>
      </c>
      <c r="G235" s="8">
        <f t="shared" si="77"/>
        <v>0</v>
      </c>
      <c r="H235" s="8">
        <f t="shared" si="78"/>
        <v>0</v>
      </c>
      <c r="I235" s="8">
        <f t="shared" si="79"/>
        <v>0</v>
      </c>
      <c r="J235" s="8">
        <f t="shared" si="80"/>
        <v>0</v>
      </c>
      <c r="K235" s="8">
        <f t="shared" si="81"/>
        <v>0</v>
      </c>
      <c r="L235" s="8">
        <f t="shared" si="82"/>
        <v>0</v>
      </c>
      <c r="M235" s="8">
        <f t="shared" si="83"/>
        <v>0</v>
      </c>
      <c r="N235" s="7">
        <f t="shared" si="84"/>
        <v>0</v>
      </c>
      <c r="O235" s="2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</row>
    <row r="236" spans="1:69" x14ac:dyDescent="0.2">
      <c r="A236" s="5" t="s">
        <v>25</v>
      </c>
      <c r="B236" s="11">
        <v>3.2804207999999999</v>
      </c>
      <c r="C236" s="5"/>
      <c r="D236" s="8">
        <f t="shared" si="74"/>
        <v>0</v>
      </c>
      <c r="E236" s="8">
        <f t="shared" si="75"/>
        <v>0</v>
      </c>
      <c r="F236" s="8">
        <f t="shared" si="76"/>
        <v>0</v>
      </c>
      <c r="G236" s="8">
        <f t="shared" si="77"/>
        <v>0</v>
      </c>
      <c r="H236" s="8">
        <f t="shared" si="78"/>
        <v>0</v>
      </c>
      <c r="I236" s="8">
        <f t="shared" si="79"/>
        <v>0</v>
      </c>
      <c r="J236" s="8">
        <f t="shared" si="80"/>
        <v>0</v>
      </c>
      <c r="K236" s="8">
        <f t="shared" si="81"/>
        <v>0</v>
      </c>
      <c r="L236" s="8">
        <f t="shared" si="82"/>
        <v>0</v>
      </c>
      <c r="M236" s="8">
        <f t="shared" si="83"/>
        <v>0</v>
      </c>
      <c r="N236" s="7">
        <f t="shared" si="84"/>
        <v>0</v>
      </c>
      <c r="O236" s="2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</row>
    <row r="237" spans="1:69" x14ac:dyDescent="0.2">
      <c r="A237" s="5" t="s">
        <v>24</v>
      </c>
      <c r="B237" s="11">
        <v>59.534002399999999</v>
      </c>
      <c r="C237" s="5"/>
      <c r="D237" s="8">
        <f t="shared" si="74"/>
        <v>0</v>
      </c>
      <c r="E237" s="8">
        <f t="shared" si="75"/>
        <v>0</v>
      </c>
      <c r="F237" s="8">
        <f t="shared" si="76"/>
        <v>0</v>
      </c>
      <c r="G237" s="8">
        <f t="shared" si="77"/>
        <v>0</v>
      </c>
      <c r="H237" s="8">
        <f t="shared" si="78"/>
        <v>0</v>
      </c>
      <c r="I237" s="8">
        <f t="shared" si="79"/>
        <v>0</v>
      </c>
      <c r="J237" s="8">
        <f t="shared" si="80"/>
        <v>0</v>
      </c>
      <c r="K237" s="8">
        <f t="shared" si="81"/>
        <v>0</v>
      </c>
      <c r="L237" s="8">
        <f t="shared" si="82"/>
        <v>0</v>
      </c>
      <c r="M237" s="8">
        <f t="shared" si="83"/>
        <v>0</v>
      </c>
      <c r="N237" s="7">
        <f t="shared" si="84"/>
        <v>0</v>
      </c>
      <c r="O237" s="2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</row>
    <row r="238" spans="1:69" x14ac:dyDescent="0.2">
      <c r="A238" s="5" t="s">
        <v>23</v>
      </c>
      <c r="B238" s="11">
        <v>16.489279800000002</v>
      </c>
      <c r="C238" s="12" t="s">
        <v>15</v>
      </c>
      <c r="D238" s="8">
        <f t="shared" si="74"/>
        <v>16431234</v>
      </c>
      <c r="E238" s="8">
        <f t="shared" si="75"/>
        <v>1623944</v>
      </c>
      <c r="F238" s="8">
        <f t="shared" si="76"/>
        <v>3020778</v>
      </c>
      <c r="G238" s="8">
        <f t="shared" si="77"/>
        <v>2795887</v>
      </c>
      <c r="H238" s="8">
        <f t="shared" si="78"/>
        <v>2078899</v>
      </c>
      <c r="I238" s="8">
        <f t="shared" si="79"/>
        <v>1543801</v>
      </c>
      <c r="J238" s="8">
        <f t="shared" si="80"/>
        <v>1292347</v>
      </c>
      <c r="K238" s="8">
        <f t="shared" si="81"/>
        <v>1393899</v>
      </c>
      <c r="L238" s="8">
        <f t="shared" si="82"/>
        <v>1068770</v>
      </c>
      <c r="M238" s="8">
        <f t="shared" si="83"/>
        <v>598237</v>
      </c>
      <c r="N238" s="7">
        <f t="shared" si="84"/>
        <v>1014672</v>
      </c>
      <c r="O238" s="10">
        <v>11570044</v>
      </c>
      <c r="P238" s="9">
        <v>942221</v>
      </c>
      <c r="Q238" s="9">
        <v>2594147</v>
      </c>
      <c r="R238" s="9">
        <v>2498983</v>
      </c>
      <c r="S238" s="9">
        <v>1685111</v>
      </c>
      <c r="T238" s="9">
        <v>1282513</v>
      </c>
      <c r="U238" s="9">
        <v>978574</v>
      </c>
      <c r="V238" s="9">
        <v>651239</v>
      </c>
      <c r="W238" s="9">
        <v>386757</v>
      </c>
      <c r="X238" s="9">
        <v>161184</v>
      </c>
      <c r="Y238" s="9">
        <v>389315</v>
      </c>
      <c r="Z238" s="9">
        <v>34000</v>
      </c>
      <c r="AA238" s="1"/>
      <c r="AB238" s="1"/>
      <c r="AC238" s="9">
        <v>15000</v>
      </c>
      <c r="AD238" s="1"/>
      <c r="AE238" s="1"/>
      <c r="AF238" s="1"/>
      <c r="AG238" s="9">
        <v>19000</v>
      </c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9">
        <v>4331350</v>
      </c>
      <c r="AW238" s="9">
        <v>681723</v>
      </c>
      <c r="AX238" s="9">
        <v>203194</v>
      </c>
      <c r="AY238" s="9">
        <v>200871</v>
      </c>
      <c r="AZ238" s="9">
        <v>354770</v>
      </c>
      <c r="BA238" s="9">
        <v>261288</v>
      </c>
      <c r="BB238" s="9">
        <v>294431</v>
      </c>
      <c r="BC238" s="9">
        <v>686660</v>
      </c>
      <c r="BD238" s="9">
        <v>606691</v>
      </c>
      <c r="BE238" s="9">
        <v>416365</v>
      </c>
      <c r="BF238" s="9">
        <v>625357</v>
      </c>
      <c r="BG238" s="9">
        <v>495840</v>
      </c>
      <c r="BH238" s="1"/>
      <c r="BI238" s="9">
        <v>223437</v>
      </c>
      <c r="BJ238" s="9">
        <v>81033</v>
      </c>
      <c r="BK238" s="9">
        <v>39018</v>
      </c>
      <c r="BL238" s="1"/>
      <c r="BM238" s="9">
        <v>19342</v>
      </c>
      <c r="BN238" s="9">
        <v>37000</v>
      </c>
      <c r="BO238" s="9">
        <v>75322</v>
      </c>
      <c r="BP238" s="9">
        <v>20688</v>
      </c>
      <c r="BQ238" s="1"/>
    </row>
    <row r="239" spans="1:69" x14ac:dyDescent="0.2">
      <c r="A239" s="5" t="s">
        <v>22</v>
      </c>
      <c r="B239" s="11"/>
      <c r="C239" s="5"/>
      <c r="D239" s="8">
        <f t="shared" si="74"/>
        <v>0</v>
      </c>
      <c r="E239" s="8">
        <f t="shared" si="75"/>
        <v>0</v>
      </c>
      <c r="F239" s="8">
        <f t="shared" si="76"/>
        <v>0</v>
      </c>
      <c r="G239" s="8">
        <f t="shared" si="77"/>
        <v>0</v>
      </c>
      <c r="H239" s="8">
        <f t="shared" si="78"/>
        <v>0</v>
      </c>
      <c r="I239" s="8">
        <f t="shared" si="79"/>
        <v>0</v>
      </c>
      <c r="J239" s="8">
        <f t="shared" si="80"/>
        <v>0</v>
      </c>
      <c r="K239" s="8">
        <f t="shared" si="81"/>
        <v>0</v>
      </c>
      <c r="L239" s="8">
        <f t="shared" si="82"/>
        <v>0</v>
      </c>
      <c r="M239" s="8">
        <f t="shared" si="83"/>
        <v>0</v>
      </c>
      <c r="N239" s="7">
        <f t="shared" si="84"/>
        <v>0</v>
      </c>
      <c r="O239" s="2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</row>
    <row r="240" spans="1:69" x14ac:dyDescent="0.2">
      <c r="A240" s="5" t="s">
        <v>21</v>
      </c>
      <c r="B240" s="11">
        <v>0.39000189999999996</v>
      </c>
      <c r="C240" s="5"/>
      <c r="D240" s="8">
        <f t="shared" si="74"/>
        <v>3452</v>
      </c>
      <c r="E240" s="8">
        <f t="shared" si="75"/>
        <v>2642</v>
      </c>
      <c r="F240" s="8">
        <f t="shared" si="76"/>
        <v>240</v>
      </c>
      <c r="G240" s="8">
        <f t="shared" si="77"/>
        <v>0</v>
      </c>
      <c r="H240" s="8">
        <f t="shared" si="78"/>
        <v>0</v>
      </c>
      <c r="I240" s="8">
        <f t="shared" si="79"/>
        <v>570</v>
      </c>
      <c r="J240" s="8">
        <f t="shared" si="80"/>
        <v>0</v>
      </c>
      <c r="K240" s="8">
        <f t="shared" si="81"/>
        <v>0</v>
      </c>
      <c r="L240" s="8">
        <f t="shared" si="82"/>
        <v>0</v>
      </c>
      <c r="M240" s="8">
        <f t="shared" si="83"/>
        <v>0</v>
      </c>
      <c r="N240" s="7">
        <f t="shared" si="84"/>
        <v>0</v>
      </c>
      <c r="O240" s="2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9">
        <v>3452</v>
      </c>
      <c r="BH240" s="9">
        <v>2642</v>
      </c>
      <c r="BI240" s="9">
        <v>240</v>
      </c>
      <c r="BJ240" s="1"/>
      <c r="BK240" s="1"/>
      <c r="BL240" s="9">
        <v>570</v>
      </c>
      <c r="BM240" s="1"/>
      <c r="BN240" s="1"/>
      <c r="BO240" s="1"/>
      <c r="BP240" s="1"/>
      <c r="BQ240" s="1"/>
    </row>
    <row r="241" spans="1:69" x14ac:dyDescent="0.2">
      <c r="A241" s="5" t="s">
        <v>20</v>
      </c>
      <c r="B241" s="11">
        <v>73.486044300000003</v>
      </c>
      <c r="C241" s="5"/>
      <c r="D241" s="8">
        <f t="shared" si="74"/>
        <v>0</v>
      </c>
      <c r="E241" s="8">
        <f t="shared" si="75"/>
        <v>0</v>
      </c>
      <c r="F241" s="8">
        <f t="shared" si="76"/>
        <v>0</v>
      </c>
      <c r="G241" s="8">
        <f t="shared" si="77"/>
        <v>0</v>
      </c>
      <c r="H241" s="8">
        <f t="shared" si="78"/>
        <v>0</v>
      </c>
      <c r="I241" s="8">
        <f t="shared" si="79"/>
        <v>0</v>
      </c>
      <c r="J241" s="8">
        <f t="shared" si="80"/>
        <v>0</v>
      </c>
      <c r="K241" s="8">
        <f t="shared" si="81"/>
        <v>0</v>
      </c>
      <c r="L241" s="8">
        <f t="shared" si="82"/>
        <v>0</v>
      </c>
      <c r="M241" s="8">
        <f t="shared" si="83"/>
        <v>0</v>
      </c>
      <c r="N241" s="7">
        <f t="shared" si="84"/>
        <v>0</v>
      </c>
      <c r="O241" s="2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</row>
    <row r="242" spans="1:69" x14ac:dyDescent="0.2">
      <c r="A242" s="5" t="s">
        <v>19</v>
      </c>
      <c r="B242" s="11"/>
      <c r="C242" s="5"/>
      <c r="D242" s="8">
        <f t="shared" si="74"/>
        <v>9798</v>
      </c>
      <c r="E242" s="8">
        <f t="shared" si="75"/>
        <v>0</v>
      </c>
      <c r="F242" s="8">
        <f t="shared" si="76"/>
        <v>0</v>
      </c>
      <c r="G242" s="8">
        <f t="shared" si="77"/>
        <v>0</v>
      </c>
      <c r="H242" s="8">
        <f t="shared" si="78"/>
        <v>0</v>
      </c>
      <c r="I242" s="8">
        <f t="shared" si="79"/>
        <v>0</v>
      </c>
      <c r="J242" s="8">
        <f t="shared" si="80"/>
        <v>9798</v>
      </c>
      <c r="K242" s="8">
        <f t="shared" si="81"/>
        <v>0</v>
      </c>
      <c r="L242" s="8">
        <f t="shared" si="82"/>
        <v>0</v>
      </c>
      <c r="M242" s="8">
        <f t="shared" si="83"/>
        <v>0</v>
      </c>
      <c r="N242" s="7">
        <f t="shared" si="84"/>
        <v>0</v>
      </c>
      <c r="O242" s="2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9">
        <v>9798</v>
      </c>
      <c r="BH242" s="1"/>
      <c r="BI242" s="1"/>
      <c r="BJ242" s="1"/>
      <c r="BK242" s="1"/>
      <c r="BL242" s="1"/>
      <c r="BM242" s="9">
        <v>9798</v>
      </c>
      <c r="BN242" s="1"/>
      <c r="BO242" s="1"/>
      <c r="BP242" s="1"/>
      <c r="BQ242" s="1"/>
    </row>
    <row r="243" spans="1:69" x14ac:dyDescent="0.2">
      <c r="A243" s="5" t="s">
        <v>18</v>
      </c>
      <c r="B243" s="11">
        <v>48.615329699999997</v>
      </c>
      <c r="C243" s="5"/>
      <c r="D243" s="8">
        <f t="shared" si="74"/>
        <v>0</v>
      </c>
      <c r="E243" s="8">
        <f t="shared" si="75"/>
        <v>0</v>
      </c>
      <c r="F243" s="8">
        <f t="shared" si="76"/>
        <v>0</v>
      </c>
      <c r="G243" s="8">
        <f t="shared" si="77"/>
        <v>0</v>
      </c>
      <c r="H243" s="8">
        <f t="shared" si="78"/>
        <v>0</v>
      </c>
      <c r="I243" s="8">
        <f t="shared" si="79"/>
        <v>0</v>
      </c>
      <c r="J243" s="8">
        <f t="shared" si="80"/>
        <v>0</v>
      </c>
      <c r="K243" s="8">
        <f t="shared" si="81"/>
        <v>0</v>
      </c>
      <c r="L243" s="8">
        <f t="shared" si="82"/>
        <v>0</v>
      </c>
      <c r="M243" s="8">
        <f t="shared" si="83"/>
        <v>0</v>
      </c>
      <c r="N243" s="7">
        <f t="shared" si="84"/>
        <v>0</v>
      </c>
      <c r="O243" s="2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</row>
    <row r="244" spans="1:69" x14ac:dyDescent="0.2">
      <c r="A244" s="5" t="s">
        <v>17</v>
      </c>
      <c r="B244" s="11">
        <v>62</v>
      </c>
      <c r="C244" s="5"/>
      <c r="D244" s="8">
        <f t="shared" ref="D244:D260" si="85">SUM(O244+Z244+AK244+AV244+BG244)</f>
        <v>69816</v>
      </c>
      <c r="E244" s="8">
        <f t="shared" ref="E244:E260" si="86">SUM(P244+AA244+AL244+AW244+BH244)</f>
        <v>0</v>
      </c>
      <c r="F244" s="8">
        <f t="shared" ref="F244:F260" si="87">SUM(Q244+AB244+AM244+AX244+BI244)</f>
        <v>17770</v>
      </c>
      <c r="G244" s="8">
        <f t="shared" ref="G244:G260" si="88">SUM(R244+AC244+AN244+AY244+BJ244)</f>
        <v>16708</v>
      </c>
      <c r="H244" s="8">
        <f t="shared" ref="H244:H260" si="89">SUM(S244+AD244+AO244+AZ244+BK244)</f>
        <v>17579</v>
      </c>
      <c r="I244" s="8">
        <f t="shared" ref="I244:I260" si="90">SUM(T244+AE244+AP244+BA244+BL244)</f>
        <v>0</v>
      </c>
      <c r="J244" s="8">
        <f t="shared" ref="J244:J260" si="91">SUM(U244+AF244+AQ244+BB244+BM244)</f>
        <v>0</v>
      </c>
      <c r="K244" s="8">
        <f t="shared" ref="K244:K260" si="92">SUM(V244+AG244+AR244+BC244+BN244)</f>
        <v>0</v>
      </c>
      <c r="L244" s="8">
        <f t="shared" ref="L244:L260" si="93">SUM(W244+AH244+AS244+BD244+BO244)</f>
        <v>17735</v>
      </c>
      <c r="M244" s="8">
        <f t="shared" ref="M244:M260" si="94">SUM(X244+AI244+AT244+BE244+BP244)</f>
        <v>24</v>
      </c>
      <c r="N244" s="7">
        <f t="shared" si="84"/>
        <v>0</v>
      </c>
      <c r="O244" s="10">
        <v>18112</v>
      </c>
      <c r="P244" s="1"/>
      <c r="Q244" s="9">
        <v>17770</v>
      </c>
      <c r="R244" s="9">
        <v>342</v>
      </c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9">
        <v>634</v>
      </c>
      <c r="AL244" s="1"/>
      <c r="AM244" s="1"/>
      <c r="AN244" s="9">
        <v>292</v>
      </c>
      <c r="AO244" s="9">
        <v>342</v>
      </c>
      <c r="AP244" s="1"/>
      <c r="AQ244" s="1"/>
      <c r="AR244" s="1"/>
      <c r="AS244" s="1"/>
      <c r="AT244" s="1"/>
      <c r="AU244" s="1"/>
      <c r="AV244" s="9">
        <v>34972</v>
      </c>
      <c r="AW244" s="1"/>
      <c r="AX244" s="1"/>
      <c r="AY244" s="1"/>
      <c r="AZ244" s="9">
        <v>17237</v>
      </c>
      <c r="BA244" s="1"/>
      <c r="BB244" s="1"/>
      <c r="BC244" s="1"/>
      <c r="BD244" s="9">
        <v>17735</v>
      </c>
      <c r="BE244" s="1"/>
      <c r="BF244" s="1"/>
      <c r="BG244" s="9">
        <v>16098</v>
      </c>
      <c r="BH244" s="1"/>
      <c r="BI244" s="1"/>
      <c r="BJ244" s="9">
        <v>16074</v>
      </c>
      <c r="BK244" s="1"/>
      <c r="BL244" s="1"/>
      <c r="BM244" s="1"/>
      <c r="BN244" s="1"/>
      <c r="BO244" s="1"/>
      <c r="BP244" s="9">
        <v>24</v>
      </c>
      <c r="BQ244" s="1"/>
    </row>
    <row r="245" spans="1:69" x14ac:dyDescent="0.2">
      <c r="A245" s="5" t="s">
        <v>16</v>
      </c>
      <c r="B245" s="11">
        <v>8.1200000000000009E-9</v>
      </c>
      <c r="C245" s="12" t="s">
        <v>15</v>
      </c>
      <c r="D245" s="8">
        <f t="shared" si="85"/>
        <v>2148286</v>
      </c>
      <c r="E245" s="8">
        <f t="shared" si="86"/>
        <v>45963</v>
      </c>
      <c r="F245" s="8">
        <f t="shared" si="87"/>
        <v>57790</v>
      </c>
      <c r="G245" s="8">
        <f t="shared" si="88"/>
        <v>483540</v>
      </c>
      <c r="H245" s="8">
        <f t="shared" si="89"/>
        <v>0</v>
      </c>
      <c r="I245" s="8">
        <f t="shared" si="90"/>
        <v>339067</v>
      </c>
      <c r="J245" s="8">
        <f t="shared" si="91"/>
        <v>484041</v>
      </c>
      <c r="K245" s="8">
        <f t="shared" si="92"/>
        <v>561791</v>
      </c>
      <c r="L245" s="8">
        <f t="shared" si="93"/>
        <v>40283</v>
      </c>
      <c r="M245" s="8">
        <f t="shared" si="94"/>
        <v>77082</v>
      </c>
      <c r="N245" s="7">
        <f t="shared" ref="N245:N260" si="95">SUM(Y245+AJ245+AU245+BF245+BQ245)</f>
        <v>58729</v>
      </c>
      <c r="O245" s="10">
        <v>1895832</v>
      </c>
      <c r="P245" s="9">
        <v>16075</v>
      </c>
      <c r="Q245" s="9">
        <v>57790</v>
      </c>
      <c r="R245" s="9">
        <v>300111</v>
      </c>
      <c r="S245" s="1"/>
      <c r="T245" s="9">
        <v>300965</v>
      </c>
      <c r="U245" s="9">
        <v>484041</v>
      </c>
      <c r="V245" s="9">
        <v>561791</v>
      </c>
      <c r="W245" s="9">
        <v>40143</v>
      </c>
      <c r="X245" s="9">
        <v>77082</v>
      </c>
      <c r="Y245" s="9">
        <v>57834</v>
      </c>
      <c r="Z245" s="9">
        <v>183000</v>
      </c>
      <c r="AA245" s="1"/>
      <c r="AB245" s="1"/>
      <c r="AC245" s="9">
        <v>183000</v>
      </c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9">
        <v>21984</v>
      </c>
      <c r="AW245" s="9">
        <v>20660</v>
      </c>
      <c r="AX245" s="1"/>
      <c r="AY245" s="9">
        <v>429</v>
      </c>
      <c r="AZ245" s="1"/>
      <c r="BA245" s="1"/>
      <c r="BB245" s="1"/>
      <c r="BC245" s="1"/>
      <c r="BD245" s="1"/>
      <c r="BE245" s="1"/>
      <c r="BF245" s="9">
        <v>895</v>
      </c>
      <c r="BG245" s="9">
        <v>47470</v>
      </c>
      <c r="BH245" s="9">
        <v>9228</v>
      </c>
      <c r="BI245" s="1"/>
      <c r="BJ245" s="1"/>
      <c r="BK245" s="1"/>
      <c r="BL245" s="9">
        <v>38102</v>
      </c>
      <c r="BM245" s="1"/>
      <c r="BN245" s="1"/>
      <c r="BO245" s="9">
        <v>140</v>
      </c>
      <c r="BP245" s="1"/>
      <c r="BQ245" s="1"/>
    </row>
    <row r="246" spans="1:69" x14ac:dyDescent="0.2">
      <c r="A246" s="5" t="s">
        <v>14</v>
      </c>
      <c r="B246" s="11">
        <v>7.6731737999999989</v>
      </c>
      <c r="C246" s="5"/>
      <c r="D246" s="8">
        <f t="shared" si="85"/>
        <v>0</v>
      </c>
      <c r="E246" s="8">
        <f t="shared" si="86"/>
        <v>0</v>
      </c>
      <c r="F246" s="8">
        <f t="shared" si="87"/>
        <v>0</v>
      </c>
      <c r="G246" s="8">
        <f t="shared" si="88"/>
        <v>0</v>
      </c>
      <c r="H246" s="8">
        <f t="shared" si="89"/>
        <v>0</v>
      </c>
      <c r="I246" s="8">
        <f t="shared" si="90"/>
        <v>0</v>
      </c>
      <c r="J246" s="8">
        <f t="shared" si="91"/>
        <v>0</v>
      </c>
      <c r="K246" s="8">
        <f t="shared" si="92"/>
        <v>0</v>
      </c>
      <c r="L246" s="8">
        <f t="shared" si="93"/>
        <v>0</v>
      </c>
      <c r="M246" s="8">
        <f t="shared" si="94"/>
        <v>0</v>
      </c>
      <c r="N246" s="7">
        <f t="shared" si="95"/>
        <v>0</v>
      </c>
      <c r="O246" s="2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</row>
    <row r="247" spans="1:69" x14ac:dyDescent="0.2">
      <c r="A247" s="5" t="s">
        <v>13</v>
      </c>
      <c r="B247" s="11"/>
      <c r="C247" s="5"/>
      <c r="D247" s="8">
        <f t="shared" si="85"/>
        <v>0</v>
      </c>
      <c r="E247" s="8">
        <f t="shared" si="86"/>
        <v>0</v>
      </c>
      <c r="F247" s="8">
        <f t="shared" si="87"/>
        <v>0</v>
      </c>
      <c r="G247" s="8">
        <f t="shared" si="88"/>
        <v>0</v>
      </c>
      <c r="H247" s="8">
        <f t="shared" si="89"/>
        <v>0</v>
      </c>
      <c r="I247" s="8">
        <f t="shared" si="90"/>
        <v>0</v>
      </c>
      <c r="J247" s="8">
        <f t="shared" si="91"/>
        <v>0</v>
      </c>
      <c r="K247" s="8">
        <f t="shared" si="92"/>
        <v>0</v>
      </c>
      <c r="L247" s="8">
        <f t="shared" si="93"/>
        <v>0</v>
      </c>
      <c r="M247" s="8">
        <f t="shared" si="94"/>
        <v>0</v>
      </c>
      <c r="N247" s="7">
        <f t="shared" si="95"/>
        <v>0</v>
      </c>
      <c r="O247" s="2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</row>
    <row r="248" spans="1:69" x14ac:dyDescent="0.2">
      <c r="A248" s="5" t="s">
        <v>12</v>
      </c>
      <c r="B248" s="11">
        <v>81.295437399999997</v>
      </c>
      <c r="C248" s="5"/>
      <c r="D248" s="8">
        <f t="shared" si="85"/>
        <v>0</v>
      </c>
      <c r="E248" s="8">
        <f t="shared" si="86"/>
        <v>0</v>
      </c>
      <c r="F248" s="8">
        <f t="shared" si="87"/>
        <v>0</v>
      </c>
      <c r="G248" s="8">
        <f t="shared" si="88"/>
        <v>0</v>
      </c>
      <c r="H248" s="8">
        <f t="shared" si="89"/>
        <v>0</v>
      </c>
      <c r="I248" s="8">
        <f t="shared" si="90"/>
        <v>0</v>
      </c>
      <c r="J248" s="8">
        <f t="shared" si="91"/>
        <v>0</v>
      </c>
      <c r="K248" s="8">
        <f t="shared" si="92"/>
        <v>0</v>
      </c>
      <c r="L248" s="8">
        <f t="shared" si="93"/>
        <v>0</v>
      </c>
      <c r="M248" s="8">
        <f t="shared" si="94"/>
        <v>0</v>
      </c>
      <c r="N248" s="7">
        <f t="shared" si="95"/>
        <v>0</v>
      </c>
      <c r="O248" s="2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</row>
    <row r="249" spans="1:69" x14ac:dyDescent="0.2">
      <c r="A249" s="5" t="s">
        <v>11</v>
      </c>
      <c r="B249" s="11"/>
      <c r="C249" s="5"/>
      <c r="D249" s="8">
        <f t="shared" si="85"/>
        <v>0</v>
      </c>
      <c r="E249" s="8">
        <f t="shared" si="86"/>
        <v>0</v>
      </c>
      <c r="F249" s="8">
        <f t="shared" si="87"/>
        <v>0</v>
      </c>
      <c r="G249" s="8">
        <f t="shared" si="88"/>
        <v>0</v>
      </c>
      <c r="H249" s="8">
        <f t="shared" si="89"/>
        <v>0</v>
      </c>
      <c r="I249" s="8">
        <f t="shared" si="90"/>
        <v>0</v>
      </c>
      <c r="J249" s="8">
        <f t="shared" si="91"/>
        <v>0</v>
      </c>
      <c r="K249" s="8">
        <f t="shared" si="92"/>
        <v>0</v>
      </c>
      <c r="L249" s="8">
        <f t="shared" si="93"/>
        <v>0</v>
      </c>
      <c r="M249" s="8">
        <f t="shared" si="94"/>
        <v>0</v>
      </c>
      <c r="N249" s="7">
        <f t="shared" si="95"/>
        <v>0</v>
      </c>
      <c r="O249" s="2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</row>
    <row r="250" spans="1:69" x14ac:dyDescent="0.2">
      <c r="A250" s="5" t="s">
        <v>10</v>
      </c>
      <c r="B250" s="11">
        <v>25</v>
      </c>
      <c r="C250" s="5"/>
      <c r="D250" s="8">
        <f t="shared" si="85"/>
        <v>61899</v>
      </c>
      <c r="E250" s="8">
        <f t="shared" si="86"/>
        <v>0</v>
      </c>
      <c r="F250" s="8">
        <f t="shared" si="87"/>
        <v>20000</v>
      </c>
      <c r="G250" s="8">
        <f t="shared" si="88"/>
        <v>15672</v>
      </c>
      <c r="H250" s="8">
        <f t="shared" si="89"/>
        <v>13744</v>
      </c>
      <c r="I250" s="8">
        <f t="shared" si="90"/>
        <v>0</v>
      </c>
      <c r="J250" s="8">
        <f t="shared" si="91"/>
        <v>0</v>
      </c>
      <c r="K250" s="8">
        <f t="shared" si="92"/>
        <v>12483</v>
      </c>
      <c r="L250" s="8">
        <f t="shared" si="93"/>
        <v>0</v>
      </c>
      <c r="M250" s="8">
        <f t="shared" si="94"/>
        <v>0</v>
      </c>
      <c r="N250" s="7">
        <f t="shared" si="95"/>
        <v>0</v>
      </c>
      <c r="O250" s="10">
        <v>15672</v>
      </c>
      <c r="P250" s="1"/>
      <c r="Q250" s="1"/>
      <c r="R250" s="9">
        <v>15672</v>
      </c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9">
        <v>13744</v>
      </c>
      <c r="AW250" s="1"/>
      <c r="AX250" s="1"/>
      <c r="AY250" s="1"/>
      <c r="AZ250" s="9">
        <v>13744</v>
      </c>
      <c r="BA250" s="1"/>
      <c r="BB250" s="1"/>
      <c r="BC250" s="1"/>
      <c r="BD250" s="1"/>
      <c r="BE250" s="1"/>
      <c r="BF250" s="1"/>
      <c r="BG250" s="9">
        <v>32483</v>
      </c>
      <c r="BH250" s="1"/>
      <c r="BI250" s="9">
        <v>20000</v>
      </c>
      <c r="BJ250" s="1"/>
      <c r="BK250" s="1"/>
      <c r="BL250" s="1"/>
      <c r="BM250" s="1"/>
      <c r="BN250" s="9">
        <v>12483</v>
      </c>
      <c r="BO250" s="1"/>
      <c r="BP250" s="1"/>
      <c r="BQ250" s="1"/>
    </row>
    <row r="251" spans="1:69" x14ac:dyDescent="0.2">
      <c r="A251" s="5" t="s">
        <v>9</v>
      </c>
      <c r="B251" s="11">
        <v>85.918342299999992</v>
      </c>
      <c r="C251" s="5"/>
      <c r="D251" s="8">
        <f t="shared" si="85"/>
        <v>41177178</v>
      </c>
      <c r="E251" s="8">
        <f t="shared" si="86"/>
        <v>2952747</v>
      </c>
      <c r="F251" s="8">
        <f t="shared" si="87"/>
        <v>3957361</v>
      </c>
      <c r="G251" s="8">
        <f t="shared" si="88"/>
        <v>4757507</v>
      </c>
      <c r="H251" s="8">
        <f t="shared" si="89"/>
        <v>1782737</v>
      </c>
      <c r="I251" s="8">
        <f t="shared" si="90"/>
        <v>2444504</v>
      </c>
      <c r="J251" s="8">
        <f t="shared" si="91"/>
        <v>4441630</v>
      </c>
      <c r="K251" s="8">
        <f t="shared" si="92"/>
        <v>4272568</v>
      </c>
      <c r="L251" s="8">
        <f t="shared" si="93"/>
        <v>5914623</v>
      </c>
      <c r="M251" s="8">
        <f t="shared" si="94"/>
        <v>4513457</v>
      </c>
      <c r="N251" s="7">
        <f t="shared" si="95"/>
        <v>6140044</v>
      </c>
      <c r="O251" s="10">
        <v>29843971</v>
      </c>
      <c r="P251" s="9">
        <v>2116101</v>
      </c>
      <c r="Q251" s="9">
        <v>2772659</v>
      </c>
      <c r="R251" s="9">
        <v>4186438</v>
      </c>
      <c r="S251" s="9">
        <v>1418407</v>
      </c>
      <c r="T251" s="9">
        <v>1890712</v>
      </c>
      <c r="U251" s="9">
        <v>2066862</v>
      </c>
      <c r="V251" s="9">
        <v>3056453</v>
      </c>
      <c r="W251" s="9">
        <v>4786806</v>
      </c>
      <c r="X251" s="9">
        <v>3056490</v>
      </c>
      <c r="Y251" s="9">
        <v>4493043</v>
      </c>
      <c r="Z251" s="9">
        <v>419627</v>
      </c>
      <c r="AA251" s="1"/>
      <c r="AB251" s="9">
        <v>30609</v>
      </c>
      <c r="AC251" s="9">
        <v>37342</v>
      </c>
      <c r="AD251" s="9">
        <v>19500</v>
      </c>
      <c r="AE251" s="9">
        <v>92054</v>
      </c>
      <c r="AF251" s="9">
        <v>36822</v>
      </c>
      <c r="AG251" s="1"/>
      <c r="AH251" s="1"/>
      <c r="AI251" s="9">
        <v>128919</v>
      </c>
      <c r="AJ251" s="9">
        <v>74381</v>
      </c>
      <c r="AK251" s="9">
        <v>421219</v>
      </c>
      <c r="AL251" s="1"/>
      <c r="AM251" s="1"/>
      <c r="AN251" s="1"/>
      <c r="AO251" s="1"/>
      <c r="AP251" s="9">
        <v>60000</v>
      </c>
      <c r="AQ251" s="9">
        <v>101219</v>
      </c>
      <c r="AR251" s="1"/>
      <c r="AS251" s="1"/>
      <c r="AT251" s="9">
        <v>260000</v>
      </c>
      <c r="AU251" s="1"/>
      <c r="AV251" s="9">
        <v>4162701</v>
      </c>
      <c r="AW251" s="9">
        <v>520000</v>
      </c>
      <c r="AX251" s="9">
        <v>197650</v>
      </c>
      <c r="AY251" s="9">
        <v>63559</v>
      </c>
      <c r="AZ251" s="1"/>
      <c r="BA251" s="9">
        <v>119166</v>
      </c>
      <c r="BB251" s="9">
        <v>1399150</v>
      </c>
      <c r="BC251" s="9">
        <v>520824</v>
      </c>
      <c r="BD251" s="9">
        <v>456737</v>
      </c>
      <c r="BE251" s="9">
        <v>176424</v>
      </c>
      <c r="BF251" s="9">
        <v>709191</v>
      </c>
      <c r="BG251" s="9">
        <v>6329660</v>
      </c>
      <c r="BH251" s="9">
        <v>316646</v>
      </c>
      <c r="BI251" s="9">
        <v>956443</v>
      </c>
      <c r="BJ251" s="9">
        <v>470168</v>
      </c>
      <c r="BK251" s="9">
        <v>344830</v>
      </c>
      <c r="BL251" s="9">
        <v>282572</v>
      </c>
      <c r="BM251" s="9">
        <v>837577</v>
      </c>
      <c r="BN251" s="9">
        <v>695291</v>
      </c>
      <c r="BO251" s="9">
        <v>671080</v>
      </c>
      <c r="BP251" s="9">
        <v>891624</v>
      </c>
      <c r="BQ251" s="9">
        <v>863429</v>
      </c>
    </row>
    <row r="252" spans="1:69" x14ac:dyDescent="0.2">
      <c r="A252" s="5" t="s">
        <v>8</v>
      </c>
      <c r="B252" s="6"/>
      <c r="C252" s="5"/>
      <c r="D252" s="8">
        <f t="shared" si="85"/>
        <v>0</v>
      </c>
      <c r="E252" s="8">
        <f t="shared" si="86"/>
        <v>0</v>
      </c>
      <c r="F252" s="8">
        <f t="shared" si="87"/>
        <v>0</v>
      </c>
      <c r="G252" s="8">
        <f t="shared" si="88"/>
        <v>0</v>
      </c>
      <c r="H252" s="8">
        <f t="shared" si="89"/>
        <v>0</v>
      </c>
      <c r="I252" s="8">
        <f t="shared" si="90"/>
        <v>0</v>
      </c>
      <c r="J252" s="8">
        <f t="shared" si="91"/>
        <v>0</v>
      </c>
      <c r="K252" s="8">
        <f t="shared" si="92"/>
        <v>0</v>
      </c>
      <c r="L252" s="8">
        <f t="shared" si="93"/>
        <v>0</v>
      </c>
      <c r="M252" s="8">
        <f t="shared" si="94"/>
        <v>0</v>
      </c>
      <c r="N252" s="7">
        <f t="shared" si="95"/>
        <v>0</v>
      </c>
      <c r="O252" s="2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</row>
    <row r="253" spans="1:69" x14ac:dyDescent="0.2">
      <c r="A253" s="5" t="s">
        <v>7</v>
      </c>
      <c r="B253" s="6"/>
      <c r="C253" s="5"/>
      <c r="D253" s="8">
        <f t="shared" si="85"/>
        <v>0</v>
      </c>
      <c r="E253" s="8">
        <f t="shared" si="86"/>
        <v>0</v>
      </c>
      <c r="F253" s="8">
        <f t="shared" si="87"/>
        <v>0</v>
      </c>
      <c r="G253" s="8">
        <f t="shared" si="88"/>
        <v>0</v>
      </c>
      <c r="H253" s="8">
        <f t="shared" si="89"/>
        <v>0</v>
      </c>
      <c r="I253" s="8">
        <f t="shared" si="90"/>
        <v>0</v>
      </c>
      <c r="J253" s="8">
        <f t="shared" si="91"/>
        <v>0</v>
      </c>
      <c r="K253" s="8">
        <f t="shared" si="92"/>
        <v>0</v>
      </c>
      <c r="L253" s="8">
        <f t="shared" si="93"/>
        <v>0</v>
      </c>
      <c r="M253" s="8">
        <f t="shared" si="94"/>
        <v>0</v>
      </c>
      <c r="N253" s="7">
        <f t="shared" si="95"/>
        <v>0</v>
      </c>
      <c r="O253" s="2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</row>
    <row r="254" spans="1:69" x14ac:dyDescent="0.2">
      <c r="A254" s="5" t="s">
        <v>6</v>
      </c>
      <c r="B254" s="6"/>
      <c r="C254" s="5"/>
      <c r="D254" s="8">
        <f t="shared" si="85"/>
        <v>0</v>
      </c>
      <c r="E254" s="8">
        <f t="shared" si="86"/>
        <v>0</v>
      </c>
      <c r="F254" s="8">
        <f t="shared" si="87"/>
        <v>0</v>
      </c>
      <c r="G254" s="8">
        <f t="shared" si="88"/>
        <v>0</v>
      </c>
      <c r="H254" s="8">
        <f t="shared" si="89"/>
        <v>0</v>
      </c>
      <c r="I254" s="8">
        <f t="shared" si="90"/>
        <v>0</v>
      </c>
      <c r="J254" s="8">
        <f t="shared" si="91"/>
        <v>0</v>
      </c>
      <c r="K254" s="8">
        <f t="shared" si="92"/>
        <v>0</v>
      </c>
      <c r="L254" s="8">
        <f t="shared" si="93"/>
        <v>0</v>
      </c>
      <c r="M254" s="8">
        <f t="shared" si="94"/>
        <v>0</v>
      </c>
      <c r="N254" s="7">
        <f t="shared" si="95"/>
        <v>0</v>
      </c>
      <c r="O254" s="2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</row>
    <row r="255" spans="1:69" x14ac:dyDescent="0.2">
      <c r="A255" s="5" t="s">
        <v>5</v>
      </c>
      <c r="B255" s="6">
        <v>73</v>
      </c>
      <c r="C255" s="5"/>
      <c r="D255" s="8">
        <f t="shared" si="85"/>
        <v>14000</v>
      </c>
      <c r="E255" s="8">
        <f t="shared" si="86"/>
        <v>0</v>
      </c>
      <c r="F255" s="8">
        <f t="shared" si="87"/>
        <v>0</v>
      </c>
      <c r="G255" s="8">
        <f t="shared" si="88"/>
        <v>0</v>
      </c>
      <c r="H255" s="8">
        <f t="shared" si="89"/>
        <v>0</v>
      </c>
      <c r="I255" s="8">
        <f t="shared" si="90"/>
        <v>7000</v>
      </c>
      <c r="J255" s="8">
        <f t="shared" si="91"/>
        <v>0</v>
      </c>
      <c r="K255" s="8">
        <f t="shared" si="92"/>
        <v>7000</v>
      </c>
      <c r="L255" s="8">
        <f t="shared" si="93"/>
        <v>0</v>
      </c>
      <c r="M255" s="8">
        <f t="shared" si="94"/>
        <v>0</v>
      </c>
      <c r="N255" s="7">
        <f t="shared" si="95"/>
        <v>0</v>
      </c>
      <c r="O255" s="2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9">
        <v>14000</v>
      </c>
      <c r="AW255" s="1"/>
      <c r="AX255" s="1"/>
      <c r="AY255" s="1"/>
      <c r="AZ255" s="1"/>
      <c r="BA255" s="9">
        <v>7000</v>
      </c>
      <c r="BB255" s="1"/>
      <c r="BC255" s="9">
        <v>7000</v>
      </c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</row>
    <row r="256" spans="1:69" x14ac:dyDescent="0.2">
      <c r="A256" s="5" t="s">
        <v>4</v>
      </c>
      <c r="B256" s="6"/>
      <c r="C256" s="5"/>
      <c r="D256" s="8">
        <f t="shared" si="85"/>
        <v>0</v>
      </c>
      <c r="E256" s="8">
        <f t="shared" si="86"/>
        <v>0</v>
      </c>
      <c r="F256" s="8">
        <f t="shared" si="87"/>
        <v>0</v>
      </c>
      <c r="G256" s="8">
        <f t="shared" si="88"/>
        <v>0</v>
      </c>
      <c r="H256" s="8">
        <f t="shared" si="89"/>
        <v>0</v>
      </c>
      <c r="I256" s="8">
        <f t="shared" si="90"/>
        <v>0</v>
      </c>
      <c r="J256" s="8">
        <f t="shared" si="91"/>
        <v>0</v>
      </c>
      <c r="K256" s="8">
        <f t="shared" si="92"/>
        <v>0</v>
      </c>
      <c r="L256" s="8">
        <f t="shared" si="93"/>
        <v>0</v>
      </c>
      <c r="M256" s="8">
        <f t="shared" si="94"/>
        <v>0</v>
      </c>
      <c r="N256" s="7">
        <f t="shared" si="95"/>
        <v>0</v>
      </c>
      <c r="O256" s="2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</row>
    <row r="257" spans="1:69" x14ac:dyDescent="0.2">
      <c r="A257" s="5" t="s">
        <v>3</v>
      </c>
      <c r="B257" s="6"/>
      <c r="C257" s="5"/>
      <c r="D257" s="8">
        <f t="shared" si="85"/>
        <v>0</v>
      </c>
      <c r="E257" s="8">
        <f t="shared" si="86"/>
        <v>0</v>
      </c>
      <c r="F257" s="8">
        <f t="shared" si="87"/>
        <v>0</v>
      </c>
      <c r="G257" s="8">
        <f t="shared" si="88"/>
        <v>0</v>
      </c>
      <c r="H257" s="8">
        <f t="shared" si="89"/>
        <v>0</v>
      </c>
      <c r="I257" s="8">
        <f t="shared" si="90"/>
        <v>0</v>
      </c>
      <c r="J257" s="8">
        <f t="shared" si="91"/>
        <v>0</v>
      </c>
      <c r="K257" s="8">
        <f t="shared" si="92"/>
        <v>0</v>
      </c>
      <c r="L257" s="8">
        <f t="shared" si="93"/>
        <v>0</v>
      </c>
      <c r="M257" s="8">
        <f t="shared" si="94"/>
        <v>0</v>
      </c>
      <c r="N257" s="7">
        <f t="shared" si="95"/>
        <v>0</v>
      </c>
      <c r="O257" s="2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</row>
    <row r="258" spans="1:69" x14ac:dyDescent="0.2">
      <c r="A258" s="5" t="s">
        <v>2</v>
      </c>
      <c r="B258" s="6"/>
      <c r="C258" s="5"/>
      <c r="D258" s="8">
        <f t="shared" si="85"/>
        <v>0</v>
      </c>
      <c r="E258" s="8">
        <f t="shared" si="86"/>
        <v>0</v>
      </c>
      <c r="F258" s="8">
        <f t="shared" si="87"/>
        <v>0</v>
      </c>
      <c r="G258" s="8">
        <f t="shared" si="88"/>
        <v>0</v>
      </c>
      <c r="H258" s="8">
        <f t="shared" si="89"/>
        <v>0</v>
      </c>
      <c r="I258" s="8">
        <f t="shared" si="90"/>
        <v>0</v>
      </c>
      <c r="J258" s="8">
        <f t="shared" si="91"/>
        <v>0</v>
      </c>
      <c r="K258" s="8">
        <f t="shared" si="92"/>
        <v>0</v>
      </c>
      <c r="L258" s="8">
        <f t="shared" si="93"/>
        <v>0</v>
      </c>
      <c r="M258" s="8">
        <f t="shared" si="94"/>
        <v>0</v>
      </c>
      <c r="N258" s="7">
        <f t="shared" si="95"/>
        <v>0</v>
      </c>
      <c r="O258" s="2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</row>
    <row r="259" spans="1:69" x14ac:dyDescent="0.2">
      <c r="A259" s="5" t="s">
        <v>1</v>
      </c>
      <c r="B259" s="6"/>
      <c r="C259" s="5"/>
      <c r="D259" s="8">
        <f t="shared" si="85"/>
        <v>0</v>
      </c>
      <c r="E259" s="8">
        <f t="shared" si="86"/>
        <v>0</v>
      </c>
      <c r="F259" s="8">
        <f t="shared" si="87"/>
        <v>0</v>
      </c>
      <c r="G259" s="8">
        <f t="shared" si="88"/>
        <v>0</v>
      </c>
      <c r="H259" s="8">
        <f t="shared" si="89"/>
        <v>0</v>
      </c>
      <c r="I259" s="8">
        <f t="shared" si="90"/>
        <v>0</v>
      </c>
      <c r="J259" s="8">
        <f t="shared" si="91"/>
        <v>0</v>
      </c>
      <c r="K259" s="8">
        <f t="shared" si="92"/>
        <v>0</v>
      </c>
      <c r="L259" s="8">
        <f t="shared" si="93"/>
        <v>0</v>
      </c>
      <c r="M259" s="8">
        <f t="shared" si="94"/>
        <v>0</v>
      </c>
      <c r="N259" s="7">
        <f t="shared" si="95"/>
        <v>0</v>
      </c>
      <c r="O259" s="2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</row>
    <row r="260" spans="1:69" ht="16" thickBot="1" x14ac:dyDescent="0.25">
      <c r="A260" s="5" t="s">
        <v>0</v>
      </c>
      <c r="B260" s="6"/>
      <c r="C260" s="5"/>
      <c r="D260" s="4">
        <f t="shared" si="85"/>
        <v>0</v>
      </c>
      <c r="E260" s="4">
        <f t="shared" si="86"/>
        <v>0</v>
      </c>
      <c r="F260" s="4">
        <f t="shared" si="87"/>
        <v>0</v>
      </c>
      <c r="G260" s="4">
        <f t="shared" si="88"/>
        <v>0</v>
      </c>
      <c r="H260" s="4">
        <f t="shared" si="89"/>
        <v>0</v>
      </c>
      <c r="I260" s="4">
        <f t="shared" si="90"/>
        <v>0</v>
      </c>
      <c r="J260" s="4">
        <f t="shared" si="91"/>
        <v>0</v>
      </c>
      <c r="K260" s="4">
        <f t="shared" si="92"/>
        <v>0</v>
      </c>
      <c r="L260" s="4">
        <f t="shared" si="93"/>
        <v>0</v>
      </c>
      <c r="M260" s="4">
        <f t="shared" si="94"/>
        <v>0</v>
      </c>
      <c r="N260" s="3">
        <f t="shared" si="95"/>
        <v>0</v>
      </c>
      <c r="O260" s="2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</row>
  </sheetData>
  <mergeCells count="6">
    <mergeCell ref="D5:N5"/>
    <mergeCell ref="BG5:BQ5"/>
    <mergeCell ref="O5:Y5"/>
    <mergeCell ref="Z5:AJ5"/>
    <mergeCell ref="AK5:AU5"/>
    <mergeCell ref="AV5:BF5"/>
  </mergeCells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Oct 2020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Dell</dc:creator>
  <cp:lastModifiedBy>Jim Puckett</cp:lastModifiedBy>
  <dcterms:created xsi:type="dcterms:W3CDTF">2015-06-05T18:17:20Z</dcterms:created>
  <dcterms:modified xsi:type="dcterms:W3CDTF">2020-12-08T23:49:43Z</dcterms:modified>
</cp:coreProperties>
</file>